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080" yWindow="-120" windowWidth="25440" windowHeight="15600"/>
  </bookViews>
  <sheets>
    <sheet name="IHAC" sheetId="5" r:id="rId1"/>
  </sheets>
  <externalReferences>
    <externalReference r:id="rId2"/>
    <externalReference r:id="rId3"/>
  </externalReferences>
  <definedNames>
    <definedName name="\A">[1]SERVIÇO!#REF!</definedName>
    <definedName name="\B">[1]SERVIÇO!#REF!</definedName>
    <definedName name="\C">[1]SERVIÇO!#REF!</definedName>
    <definedName name="\I">[1]SERVIÇO!#REF!</definedName>
    <definedName name="\J">[1]SERVIÇO!#REF!</definedName>
    <definedName name="\O">[1]SERVIÇO!#REF!</definedName>
    <definedName name="\P">[1]SERVIÇO!#REF!</definedName>
    <definedName name="_______ACR10">[1]SERVIÇO!#REF!</definedName>
    <definedName name="_______ACR15">[1]SERVIÇO!#REF!</definedName>
    <definedName name="_______acr20">[1]SERVIÇO!#REF!</definedName>
    <definedName name="_______acr5">[1]SERVIÇO!#REF!</definedName>
    <definedName name="_______ARQ1">[1]SERVIÇO!#REF!</definedName>
    <definedName name="_______QT100">[1]SERVIÇO!#REF!</definedName>
    <definedName name="_______QT2">[1]SERVIÇO!#REF!</definedName>
    <definedName name="_______QT3">[1]SERVIÇO!#REF!</definedName>
    <definedName name="_______QT4">[1]SERVIÇO!#REF!</definedName>
    <definedName name="_______QT50">[1]SERVIÇO!#REF!</definedName>
    <definedName name="_______QT75">[1]SERVIÇO!#REF!</definedName>
    <definedName name="______ACR10">[1]SERVIÇO!#REF!</definedName>
    <definedName name="______ACR15">[1]SERVIÇO!#REF!</definedName>
    <definedName name="______acr20">[1]SERVIÇO!#REF!</definedName>
    <definedName name="______acr5">[1]SERVIÇO!#REF!</definedName>
    <definedName name="______ARQ1">[1]SERVIÇO!#REF!</definedName>
    <definedName name="______QT100">[1]SERVIÇO!#REF!</definedName>
    <definedName name="______QT2">[1]SERVIÇO!#REF!</definedName>
    <definedName name="______QT3">[1]SERVIÇO!#REF!</definedName>
    <definedName name="______QT4">[1]SERVIÇO!#REF!</definedName>
    <definedName name="______QT50">[1]SERVIÇO!#REF!</definedName>
    <definedName name="______QT75">[1]SERVIÇO!#REF!</definedName>
    <definedName name="_____ACR10">[1]SERVIÇO!#REF!</definedName>
    <definedName name="_____ACR15">[1]SERVIÇO!#REF!</definedName>
    <definedName name="_____acr20">[1]SERVIÇO!#REF!</definedName>
    <definedName name="_____acr5">[1]SERVIÇO!#REF!</definedName>
    <definedName name="_____ARQ1">[1]SERVIÇO!#REF!</definedName>
    <definedName name="_____QT100">[1]SERVIÇO!#REF!</definedName>
    <definedName name="_____QT2">[1]SERVIÇO!#REF!</definedName>
    <definedName name="_____QT3">[1]SERVIÇO!#REF!</definedName>
    <definedName name="_____QT4">[1]SERVIÇO!#REF!</definedName>
    <definedName name="_____QT50">[1]SERVIÇO!#REF!</definedName>
    <definedName name="_____QT75">[1]SERVIÇO!#REF!</definedName>
    <definedName name="____ACR10">[1]SERVIÇO!#REF!</definedName>
    <definedName name="____ACR15">[1]SERVIÇO!#REF!</definedName>
    <definedName name="____acr20">[1]SERVIÇO!#REF!</definedName>
    <definedName name="____acr5">[1]SERVIÇO!#REF!</definedName>
    <definedName name="____ARQ1">[1]SERVIÇO!#REF!</definedName>
    <definedName name="____QT100">[1]SERVIÇO!#REF!</definedName>
    <definedName name="____QT2">[1]SERVIÇO!#REF!</definedName>
    <definedName name="____QT3">[1]SERVIÇO!#REF!</definedName>
    <definedName name="____QT4">[1]SERVIÇO!#REF!</definedName>
    <definedName name="____QT50">[1]SERVIÇO!#REF!</definedName>
    <definedName name="____QT75">[1]SERVIÇO!#REF!</definedName>
    <definedName name="___ACR10">[1]SERVIÇO!#REF!</definedName>
    <definedName name="___ACR15">[1]SERVIÇO!#REF!</definedName>
    <definedName name="___acr20">[1]SERVIÇO!#REF!</definedName>
    <definedName name="___acr5">[1]SERVIÇO!#REF!</definedName>
    <definedName name="___ARQ1">[1]SERVIÇO!#REF!</definedName>
    <definedName name="___QT100">[1]SERVIÇO!#REF!</definedName>
    <definedName name="___QT2">[1]SERVIÇO!#REF!</definedName>
    <definedName name="___QT3">[1]SERVIÇO!#REF!</definedName>
    <definedName name="___QT4">[1]SERVIÇO!#REF!</definedName>
    <definedName name="___QT50">[1]SERVIÇO!#REF!</definedName>
    <definedName name="___QT75">[1]SERVIÇO!#REF!</definedName>
    <definedName name="__ACR10">[1]SERVIÇO!#REF!</definedName>
    <definedName name="__ACR15">[1]SERVIÇO!#REF!</definedName>
    <definedName name="__acr20">[1]SERVIÇO!#REF!</definedName>
    <definedName name="__acr5">[1]SERVIÇO!#REF!</definedName>
    <definedName name="__ARQ1">[1]SERVIÇO!#REF!</definedName>
    <definedName name="__QT100">[1]SERVIÇO!#REF!</definedName>
    <definedName name="__QT2">[1]SERVIÇO!#REF!</definedName>
    <definedName name="__QT3">[1]SERVIÇO!#REF!</definedName>
    <definedName name="__QT4">[1]SERVIÇO!#REF!</definedName>
    <definedName name="__QT50">[1]SERVIÇO!#REF!</definedName>
    <definedName name="__QT75">[1]SERVIÇO!#REF!</definedName>
    <definedName name="_ACR10">[1]SERVIÇO!#REF!</definedName>
    <definedName name="_ACR15">[1]SERVIÇO!#REF!</definedName>
    <definedName name="_acr20">[1]SERVIÇO!#REF!</definedName>
    <definedName name="_acr5">[1]SERVIÇO!#REF!</definedName>
    <definedName name="_ARQ1">[1]SERVIÇO!#REF!</definedName>
    <definedName name="_QT100">[1]SERVIÇO!#REF!</definedName>
    <definedName name="_QT2">[1]SERVIÇO!#REF!</definedName>
    <definedName name="_QT3">[1]SERVIÇO!#REF!</definedName>
    <definedName name="_QT4">[1]SERVIÇO!#REF!</definedName>
    <definedName name="_QT50">[1]SERVIÇO!#REF!</definedName>
    <definedName name="_QT75">[1]SERVIÇO!#REF!</definedName>
    <definedName name="_T">[1]SERVIÇO!#REF!</definedName>
    <definedName name="AAAAA">#REF!</definedName>
    <definedName name="abebqt">[1]SERVIÇO!#REF!</definedName>
    <definedName name="ACADUC">[1]SERVIÇO!#REF!</definedName>
    <definedName name="ACBEB">[1]SERVIÇO!#REF!</definedName>
    <definedName name="ACBOMB">[1]SERVIÇO!#REF!</definedName>
    <definedName name="ACCHAF">[1]SERVIÇO!#REF!</definedName>
    <definedName name="ACDER">[1]SERVIÇO!#REF!</definedName>
    <definedName name="ACDIV">[1]SERVIÇO!#REF!</definedName>
    <definedName name="ACEQP">[1]SERVIÇO!#REF!</definedName>
    <definedName name="ACHAFQT">[1]SERVIÇO!#REF!</definedName>
    <definedName name="ACMUR">[1]SERVIÇO!#REF!</definedName>
    <definedName name="ACONT2">[1]SERVIÇO!#REF!</definedName>
    <definedName name="ACPIPA">[1]SERVIÇO!#REF!</definedName>
    <definedName name="ACTRANSP">[1]SERVIÇO!#REF!</definedName>
    <definedName name="ADUCQT">[1]SERVIÇO!#REF!</definedName>
    <definedName name="AITEM">[1]SERVIÇO!#REF!</definedName>
    <definedName name="ALTADUC">[1]SERVIÇO!#REF!</definedName>
    <definedName name="ALTBOMB">[1]SERVIÇO!#REF!</definedName>
    <definedName name="ALTCAP">[1]SERVIÇO!#REF!</definedName>
    <definedName name="ALTDER">[1]SERVIÇO!#REF!</definedName>
    <definedName name="ALTEQUIP">[1]SERVIÇO!#REF!</definedName>
    <definedName name="ALTIEQP">[1]SERVIÇO!#REF!</definedName>
    <definedName name="ALTMUR">[1]SERVIÇO!#REF!</definedName>
    <definedName name="ALTRES10">[1]SERVIÇO!#REF!</definedName>
    <definedName name="ALTRES15">[1]SERVIÇO!#REF!</definedName>
    <definedName name="ALTRES20">[1]SERVIÇO!#REF!</definedName>
    <definedName name="ALTTRANS">[1]SERVIÇO!#REF!</definedName>
    <definedName name="AQTEMP1">[1]SERVIÇO!#REF!</definedName>
    <definedName name="AQTEMP2">[1]SERVIÇO!#REF!</definedName>
    <definedName name="_xlnm.Print_Area" localSheetId="0">IHAC!$A$1:$G$53</definedName>
    <definedName name="ARQ">[1]SERVIÇO!#REF!</definedName>
    <definedName name="ARQERR">[1]SERVIÇO!#REF!</definedName>
    <definedName name="ARQMARC">[1]SERVIÇO!#REF!</definedName>
    <definedName name="ARQPLAN">[1]SERVIÇO!#REF!</definedName>
    <definedName name="ARQT">[1]SERVIÇO!#REF!</definedName>
    <definedName name="ARQTEMP">[1]SERVIÇO!#REF!</definedName>
    <definedName name="ARQTXT">[1]SERVIÇO!#REF!</definedName>
    <definedName name="ARTEMP">[1]SERVIÇO!#REF!</definedName>
    <definedName name="ass">[1]SERVIÇO!#REF!</definedName>
    <definedName name="bebqt">[1]SERVIÇO!#REF!</definedName>
    <definedName name="CAMP">[1]SERVIÇO!#REF!</definedName>
    <definedName name="CHAFQT">[1]SERVIÇO!#REF!</definedName>
    <definedName name="COLSUB">[1]SERVIÇO!#REF!</definedName>
    <definedName name="CONT1">[1]SERVIÇO!#REF!</definedName>
    <definedName name="CONT2">[1]SERVIÇO!#REF!</definedName>
    <definedName name="CONT3">[1]SERVIÇO!#REF!</definedName>
    <definedName name="CONTAIT">[1]SERVIÇO!#REF!</definedName>
    <definedName name="CONTREC">[1]SERVIÇO!#REF!</definedName>
    <definedName name="CONTRES">[1]SERVIÇO!#REF!</definedName>
    <definedName name="CRITERX">[1]SERVIÇO!#REF!</definedName>
    <definedName name="DERIVQT">[1]SERVIÇO!#REF!</definedName>
    <definedName name="descnt">#REF!</definedName>
    <definedName name="descont">#REF!</definedName>
    <definedName name="DIFQT">[1]SERVIÇO!#REF!</definedName>
    <definedName name="EQPOTENC">[1]SERVIÇO!#REF!</definedName>
    <definedName name="FCRITER">[1]SERVIÇO!#REF!</definedName>
    <definedName name="HOJE">[1]SERVIÇO!#REF!</definedName>
    <definedName name="IMPF">[1]SERVIÇO!#REF!</definedName>
    <definedName name="IMPI">[1]SERVIÇO!#REF!</definedName>
    <definedName name="Insumos">'[2]RELAÇÃO - COMPOSIÇÕES E INSUMOS'!$A$7:$D$337</definedName>
    <definedName name="ITEMCONT">[1]SERVIÇO!#REF!</definedName>
    <definedName name="ITEMDER">[1]SERVIÇO!#REF!</definedName>
    <definedName name="ITEMEQP">[1]SERVIÇO!#REF!</definedName>
    <definedName name="ITEMMUR">[1]SERVIÇO!#REF!</definedName>
    <definedName name="ITEMR15">[1]SERVIÇO!#REF!</definedName>
    <definedName name="ITEMR20">[1]SERVIÇO!#REF!</definedName>
    <definedName name="ITEMTRANS">[1]SERVIÇO!#REF!</definedName>
    <definedName name="ITENS">[1]SERVIÇO!#REF!</definedName>
    <definedName name="ITENS0">[1]SERVIÇO!#REF!</definedName>
    <definedName name="ITENS1">[1]SERVIÇO!#REF!</definedName>
    <definedName name="ITENSP">[1]SERVIÇO!#REF!</definedName>
    <definedName name="ITENSPMED">[1]SERVIÇO!#REF!</definedName>
    <definedName name="LIN">[1]SERVIÇO!#REF!</definedName>
    <definedName name="LISTSEL">[1]SERVIÇO!#REF!</definedName>
    <definedName name="LOCAB">[1]SERVIÇO!#REF!</definedName>
    <definedName name="LOCAL">[1]SERVIÇO!#REF!</definedName>
    <definedName name="MARCAX">[1]SERVIÇO!#REF!</definedName>
    <definedName name="MENUBOM">[1]SERVIÇO!#REF!</definedName>
    <definedName name="MENUEQP">[1]SERVIÇO!#REF!</definedName>
    <definedName name="MENUFIM">[1]SERVIÇO!#REF!</definedName>
    <definedName name="MENUMED">[1]SERVIÇO!#REF!</definedName>
    <definedName name="MENUOBRA">[1]SERVIÇO!#REF!</definedName>
    <definedName name="MENUOUT">[1]SERVIÇO!#REF!</definedName>
    <definedName name="MENUOUTRO">[1]SERVIÇO!#REF!</definedName>
    <definedName name="menures">[1]SERVIÇO!#REF!</definedName>
    <definedName name="MUNICIPIO">[1]SERVIÇO!#REF!</definedName>
    <definedName name="MURBOMB">[1]SERVIÇO!#REF!</definedName>
    <definedName name="NDATA">[1]SERVIÇO!#REF!</definedName>
    <definedName name="NUCOPIAS">[1]SERVIÇO!#REF!</definedName>
    <definedName name="OBRA">[1]SERVIÇO!#REF!</definedName>
    <definedName name="OBRADUPL">[1]SERVIÇO!#REF!</definedName>
    <definedName name="OBRALOC">[1]SERVIÇO!#REF!</definedName>
    <definedName name="OBRASEL">[1]SERVIÇO!#REF!</definedName>
    <definedName name="PDER">[1]SERVIÇO!#REF!</definedName>
    <definedName name="PDIVERS">[1]SERVIÇO!#REF!</definedName>
    <definedName name="PEMD">[1]SERVIÇO!#REF!</definedName>
    <definedName name="PIEQUIP">[1]SERVIÇO!#REF!</definedName>
    <definedName name="PMUR">[1]SERVIÇO!#REF!</definedName>
    <definedName name="PTGERAL">[1]SERVIÇO!#REF!</definedName>
    <definedName name="QTNULO">[1]SERVIÇO!#REF!</definedName>
    <definedName name="QTPADRAO">[1]SERVIÇO!#REF!</definedName>
    <definedName name="QTRES">[1]SERVIÇO!#REF!</definedName>
    <definedName name="QUANT">[1]SERVIÇO!#REF!</definedName>
    <definedName name="QUANTP">[1]SERVIÇO!#REF!</definedName>
    <definedName name="RARQIMP">[1]SERVIÇO!#REF!</definedName>
    <definedName name="RECADUC">[1]SERVIÇO!#REF!</definedName>
    <definedName name="ridbeb">[1]SERVIÇO!#REF!</definedName>
    <definedName name="RIDCHAF">[1]SERVIÇO!#REF!</definedName>
    <definedName name="ridres05">[1]SERVIÇO!#REF!</definedName>
    <definedName name="RIDRES10">[1]SERVIÇO!#REF!</definedName>
    <definedName name="RIDRES15">[1]SERVIÇO!#REF!</definedName>
    <definedName name="ROMANO">[1]SERVIÇO!#REF!</definedName>
    <definedName name="ROTCOMP">[1]SERVIÇO!#REF!</definedName>
    <definedName name="ROTIMP">[1]SERVIÇO!#REF!</definedName>
    <definedName name="ROTRES">[1]SERVIÇO!#REF!</definedName>
    <definedName name="RQTADUC">[1]SERVIÇO!#REF!</definedName>
    <definedName name="rqtbeb">[1]SERVIÇO!#REF!</definedName>
    <definedName name="RQTCHAF">[1]SERVIÇO!#REF!</definedName>
    <definedName name="RQTDERV">[1]SERVIÇO!#REF!</definedName>
    <definedName name="rres05">[1]SERVIÇO!#REF!</definedName>
    <definedName name="RRES10">[1]SERVIÇO!#REF!</definedName>
    <definedName name="RRES15">[1]SERVIÇO!#REF!</definedName>
    <definedName name="RRES20">[1]SERVIÇO!#REF!</definedName>
    <definedName name="RRR">[1]SERVIÇO!#REF!</definedName>
    <definedName name="RRTEMP">[1]SERVIÇO!#REF!</definedName>
    <definedName name="RSEQ">[1]SERVIÇO!#REF!</definedName>
    <definedName name="RSUBTOT">[1]SERVIÇO!#REF!</definedName>
    <definedName name="rtitbeb">[1]SERVIÇO!#REF!</definedName>
    <definedName name="RTITCHAF">[1]SERVIÇO!#REF!</definedName>
    <definedName name="rtubos">[1]SERVIÇO!#REF!</definedName>
    <definedName name="SISTEM1">[1]SERVIÇO!#REF!</definedName>
    <definedName name="SISTEM2">[1]SERVIÇO!#REF!</definedName>
    <definedName name="SSS">[1]SERVIÇO!#REF!</definedName>
    <definedName name="SSTEMP">[1]SERVIÇO!#REF!</definedName>
    <definedName name="SUBDER">[1]SERVIÇO!#REF!</definedName>
    <definedName name="SUBDIV">[1]SERVIÇO!#REF!</definedName>
    <definedName name="SUBEQP">[1]SERVIÇO!#REF!</definedName>
    <definedName name="SUBMUR">[1]SERVIÇO!#REF!</definedName>
    <definedName name="titbeb">[1]SERVIÇO!#REF!</definedName>
    <definedName name="TITCHAF">[1]SERVIÇO!#REF!</definedName>
    <definedName name="TOTQTS">[1]SERVIÇO!#REF!</definedName>
    <definedName name="TTT">[1]SERVIÇO!#REF!</definedName>
    <definedName name="TXTEQUIP">[1]SERVIÇO!#REF!</definedName>
    <definedName name="TXTMARCA">[1]SERVIÇO!#REF!</definedName>
    <definedName name="TXTMOD">[1]SERVIÇO!#REF!</definedName>
    <definedName name="TXTPOT">[1]SERVIÇO!#REF!</definedName>
    <definedName name="WITENS">[1]SERVIÇO!#REF!</definedName>
    <definedName name="WNMLOCAL">[1]SERVIÇO!#REF!</definedName>
    <definedName name="WNMMUN">[1]SERVIÇO!#REF!</definedName>
    <definedName name="WNMSERV">[1]SERVIÇO!#REF!</definedName>
    <definedName name="XALFA">[1]SERVIÇO!#REF!</definedName>
    <definedName name="XDATA">[1]SERVIÇO!#REF!</definedName>
    <definedName name="XITEM">[1]SERVIÇO!#REF!</definedName>
    <definedName name="XLOC">[1]SERVIÇO!#REF!</definedName>
    <definedName name="xnInforme_quantos_bebedouros____bebqt__if_bebqt__0__xlQt.bebedouros_invalida___ENTER_p_reinformar__xresp__branch_rqtderv">[1]SERVIÇO!#REF!</definedName>
    <definedName name="XNUCOPIAS">[1]SERVIÇO!#REF!</definedName>
    <definedName name="XRESP">[1]SERVIÇO!#REF!</definedName>
    <definedName name="XTITRES">[1]SERVIÇO!#REF!</definedName>
    <definedName name="ZECA">[1]SERVIÇO!#REF!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9" i="5" l="1"/>
  <c r="C31" i="5" l="1"/>
  <c r="E29" i="5"/>
  <c r="G29" i="5" s="1"/>
  <c r="E30" i="5" l="1"/>
  <c r="G45" i="5"/>
  <c r="G42" i="5"/>
  <c r="E43" i="5"/>
  <c r="G43" i="5" s="1"/>
  <c r="E40" i="5"/>
  <c r="G40" i="5" s="1"/>
  <c r="G38" i="5"/>
  <c r="G41" i="5"/>
  <c r="E37" i="5"/>
  <c r="G37" i="5" s="1"/>
  <c r="E34" i="5"/>
  <c r="E44" i="5" s="1"/>
  <c r="G44" i="5" s="1"/>
  <c r="C45" i="5"/>
  <c r="G34" i="5"/>
  <c r="C28" i="5"/>
  <c r="C32" i="5"/>
  <c r="G23" i="5"/>
  <c r="G24" i="5"/>
  <c r="G25" i="5"/>
  <c r="G26" i="5"/>
  <c r="G27" i="5"/>
  <c r="G28" i="5"/>
  <c r="G32" i="5"/>
  <c r="G33" i="5"/>
  <c r="G48" i="5"/>
  <c r="E35" i="5" l="1"/>
  <c r="E31" i="5"/>
  <c r="G31" i="5" s="1"/>
  <c r="G30" i="5"/>
  <c r="G17" i="5"/>
  <c r="G18" i="5"/>
  <c r="G19" i="5"/>
  <c r="G35" i="5" l="1"/>
  <c r="E36" i="5"/>
  <c r="G36" i="5" s="1"/>
  <c r="G46" i="5"/>
  <c r="G47" i="5"/>
  <c r="C21" i="5"/>
  <c r="C18" i="5" l="1"/>
  <c r="G22" i="5"/>
  <c r="G49" i="5"/>
  <c r="G11" i="5" l="1"/>
  <c r="G15" i="5"/>
  <c r="G16" i="5"/>
  <c r="G20" i="5"/>
  <c r="G21" i="5"/>
  <c r="C49" i="5"/>
  <c r="E12" i="5" l="1"/>
  <c r="C10" i="5"/>
  <c r="E14" i="5" l="1"/>
  <c r="G14" i="5" s="1"/>
  <c r="G12" i="5"/>
  <c r="E13" i="5"/>
  <c r="G13" i="5" s="1"/>
  <c r="G10" i="5" l="1"/>
  <c r="G50" i="5" l="1"/>
  <c r="I50" i="5"/>
  <c r="G51" i="5" l="1"/>
  <c r="G52" i="5" l="1"/>
  <c r="H44" i="5" l="1"/>
  <c r="H39" i="5"/>
  <c r="H29" i="5"/>
  <c r="H31" i="5"/>
  <c r="H30" i="5"/>
  <c r="H42" i="5"/>
  <c r="H43" i="5"/>
  <c r="H45" i="5"/>
  <c r="H38" i="5"/>
  <c r="H46" i="5"/>
  <c r="H35" i="5"/>
  <c r="H47" i="5"/>
  <c r="H36" i="5"/>
  <c r="H41" i="5"/>
  <c r="H37" i="5"/>
  <c r="H40" i="5"/>
  <c r="H34" i="5"/>
  <c r="H33" i="5"/>
  <c r="H52" i="5"/>
  <c r="H28" i="5"/>
  <c r="H24" i="5"/>
  <c r="H49" i="5"/>
  <c r="H26" i="5"/>
  <c r="H48" i="5"/>
  <c r="H25" i="5"/>
  <c r="H27" i="5"/>
  <c r="H32" i="5"/>
  <c r="H23" i="5"/>
  <c r="H22" i="5"/>
  <c r="H13" i="5"/>
  <c r="H15" i="5"/>
  <c r="H51" i="5"/>
  <c r="H20" i="5"/>
  <c r="H18" i="5"/>
  <c r="H11" i="5"/>
  <c r="H21" i="5"/>
  <c r="H50" i="5"/>
  <c r="H19" i="5"/>
  <c r="H14" i="5"/>
  <c r="H16" i="5"/>
  <c r="H10" i="5" l="1"/>
  <c r="H9" i="5"/>
  <c r="H53" i="5"/>
  <c r="F5" i="5" l="1"/>
</calcChain>
</file>

<file path=xl/sharedStrings.xml><?xml version="1.0" encoding="utf-8"?>
<sst xmlns="http://schemas.openxmlformats.org/spreadsheetml/2006/main" count="140" uniqueCount="103">
  <si>
    <t>M</t>
  </si>
  <si>
    <t>UNIVERSIDADE FEDERAL DA BAHIA</t>
  </si>
  <si>
    <t>ATUALIZAÇÃO:</t>
  </si>
  <si>
    <t>COORDENAÇÃO DE ORÇAMENTO E PLANEJAMENTO</t>
  </si>
  <si>
    <t>Obra:</t>
  </si>
  <si>
    <t>Data:</t>
  </si>
  <si>
    <t>Endereço:</t>
  </si>
  <si>
    <t>QUANTIDADE</t>
  </si>
  <si>
    <t>PREÇO TOTAL</t>
  </si>
  <si>
    <t>TOTAL:</t>
  </si>
  <si>
    <t>H</t>
  </si>
  <si>
    <t>DISCRIMINAÇÃO DOS SERVIÇOS</t>
  </si>
  <si>
    <t>PREÇO UNITÁRIO</t>
  </si>
  <si>
    <t xml:space="preserve"> SUPERINTENDÊNCIA DE MEIO AMBIENTE E INFRAESTRUTURA</t>
  </si>
  <si>
    <t>UND</t>
  </si>
  <si>
    <t>1.1</t>
  </si>
  <si>
    <t>1.2</t>
  </si>
  <si>
    <t>1.3</t>
  </si>
  <si>
    <t>1.4</t>
  </si>
  <si>
    <t>1.5</t>
  </si>
  <si>
    <t>1.6</t>
  </si>
  <si>
    <t>1.7</t>
  </si>
  <si>
    <t>1.9</t>
  </si>
  <si>
    <t>1.10</t>
  </si>
  <si>
    <t>AUXILIAR DE ELETRICISTA COM ENCARGOS COMPLEMENTARES</t>
  </si>
  <si>
    <t>ELETRICISTA COM ENCARGOS COMPLEMENTARES</t>
  </si>
  <si>
    <t>Campus Universitário da Federação, Salvador, Bahia.</t>
  </si>
  <si>
    <t>MOBILIZAÇÃO</t>
  </si>
  <si>
    <t>B.D.I.:</t>
  </si>
  <si>
    <t xml:space="preserve">SUBTOTAL: </t>
  </si>
  <si>
    <t>S02789</t>
  </si>
  <si>
    <t>INTERLIGAÇÃO DAS SUBESTAÇÕES DO PAF 5 E DO INSTITUTO DE HUMANIDADES, ARTES E CIÊNCIAS (IHAC)</t>
  </si>
  <si>
    <t>Área (m2)</t>
  </si>
  <si>
    <t>SERVIÇOS NECESSÁRIOS PARA INTERLIGAÇÃO</t>
  </si>
  <si>
    <t>CABO DE COBRE UNIPOLAR 50 MM2, BLINDADO, ISOLACAO 12/20 KV EPR, COBERTURA EM PVC</t>
  </si>
  <si>
    <t>ENCARREGADO GERAL COM ENCARGOS COMPLEMENTARES</t>
  </si>
  <si>
    <t>DESMOBILIZAÇÃO</t>
  </si>
  <si>
    <t>1.8</t>
  </si>
  <si>
    <t>1.11</t>
  </si>
  <si>
    <t>CABO DE COBRE, FLEXIVEL, CLASSE 4 OU 5, ISOLACAO EM PVC/A, ANTICHAMA BWF-B, COBERTURA PVC-ST1, ANTICHAMA BWF-B, 1 CONDUTOR, 0,6/1 KV, SECAO NOMINAL 240 MM2</t>
  </si>
  <si>
    <t>FITA ISOLANTE ADESIVA ANTICHAMA, USO ATE 750 V, EM ROLO DE 19 MM X 20 M</t>
  </si>
  <si>
    <t>1.12</t>
  </si>
  <si>
    <t>S03446</t>
  </si>
  <si>
    <t>COTAÇÃO</t>
  </si>
  <si>
    <t>CHP</t>
  </si>
  <si>
    <t>5928</t>
  </si>
  <si>
    <t>GUINDAUTO HIDRÁULICO, CAPACIDADE MÁXIMA DE CARGA 6200 KG</t>
  </si>
  <si>
    <t>CABO DE COBRE NU 50 MM2 MEIO-DURO</t>
  </si>
  <si>
    <t>SERVIÇOS NA SUBESTAÇÃO PAF V</t>
  </si>
  <si>
    <t>DEMOLICAO DE CONCRETO</t>
  </si>
  <si>
    <t>ESCAVAÇAO MANUAL</t>
  </si>
  <si>
    <t>RECOMPOSIÇÃO DE PASSEIO</t>
  </si>
  <si>
    <t>SERVIÇOS NO IHAC</t>
  </si>
  <si>
    <t>M3</t>
  </si>
  <si>
    <t>REATERRO MANUAL APILOADO COM SOQUETE. AF_10/2017</t>
  </si>
  <si>
    <t>S00013</t>
  </si>
  <si>
    <t>M2</t>
  </si>
  <si>
    <t>S06416</t>
  </si>
  <si>
    <t>S09942</t>
  </si>
  <si>
    <t>S03344</t>
  </si>
  <si>
    <t>1.13</t>
  </si>
  <si>
    <t>1.14</t>
  </si>
  <si>
    <t>1.15</t>
  </si>
  <si>
    <t>1.16</t>
  </si>
  <si>
    <t>1.17</t>
  </si>
  <si>
    <t>ELETRODUTO/CONDULETE DE PVC RIGIDO, LISO, COR CINZA, DE 1", PARA INSTALACOES APARENTE</t>
  </si>
  <si>
    <t>LOJAELETRICA</t>
  </si>
  <si>
    <t>ABRAÇADEIRA CONDULETE TOP 1"</t>
  </si>
  <si>
    <t>BUCHA DE NYLON COM PARAFUSO</t>
  </si>
  <si>
    <t>CURVA DE 90º  DE PVC DE Ø1"</t>
  </si>
  <si>
    <t>LUVA DE PVC DE Ø 1".</t>
  </si>
  <si>
    <t>CONDULETE EM PVC, TIPO "LB", SEM TAMPA, DE 1"</t>
  </si>
  <si>
    <t>TAMPA CEGA EM PVC PARA CONDULETE 4 X 2"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</si>
  <si>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</si>
  <si>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</si>
  <si>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</si>
  <si>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</si>
  <si>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</si>
  <si>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</si>
  <si>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</si>
  <si>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</si>
  <si>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</si>
  <si>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</si>
  <si>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</si>
  <si>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</si>
  <si>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</si>
  <si>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CHAPISCO APLICADO EM ALVENARIA</t>
  </si>
  <si>
    <t>MASSA ÚNICA, PARA RECEBIMENTO DE PINTURA</t>
  </si>
  <si>
    <t>CABO DE COBRE, FLEXIVEL, CLASSE 4 OU 5, ISOLACAO EM PVC/A, ANTICHAMA BWF-B, 1 CONDUTOR, 450/750 V, SECAO NOMINAL 2,5 MM2</t>
  </si>
  <si>
    <t>1.31</t>
  </si>
  <si>
    <t>1.32</t>
  </si>
  <si>
    <t>1.33</t>
  </si>
  <si>
    <t>1.34</t>
  </si>
  <si>
    <t>S02298</t>
  </si>
  <si>
    <t>ADAPTADOR LINHA CONDULETE 1"</t>
  </si>
  <si>
    <t>1.35</t>
  </si>
  <si>
    <t>DISJUNTOR TIPO DIN/IEC, MONOPOLAR DE 6 ATE 32A</t>
  </si>
  <si>
    <t>1.36</t>
  </si>
  <si>
    <t>QUADRO DE DISTRIBUICAO, SEM BARRAMENTO, EM PVC, DE SOBREPOR, PARA 12 DISJUNTORES NEMA OU 16 DISJUNTORES DIN</t>
  </si>
  <si>
    <t>MUFLA TERMINAL PRIMÁRIA DESCONECTÁVEL  (PLUG-IN)  UNIPOLAR, USO INTERNO, TIPO COTOVELO, 630 A FABRICADO EM BORRACHA  DE SILICONE  CONFORME NORMA EN50180, EN50181 E DIN47636 TIPO COTOVELO P/ CABO ATÉ 50 MM2, TENSÃO NOMÍNAL DE 12/20 KV</t>
  </si>
  <si>
    <t>16.12.2020-ORSE/OUTUBRO</t>
  </si>
  <si>
    <t>JANEIRO/2021</t>
  </si>
  <si>
    <t>CPOS 37.12.120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</si>
</sst>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&quot;* #,##0.00_);_(&quot;R$&quot;* \(#,##0.00\);_(&quot;R$&quot;* &quot;-&quot;??_);_(@_)"/>
    <numFmt numFmtId="166" formatCode="_(* #,##0.00_);_(* \(#,##0.00\);_(* &quot;-&quot;??_);_(@_)"/>
    <numFmt numFmtId="167" formatCode="_(&quot;R$ &quot;* #,##0.00_);_(&quot;R$ &quot;* \(#,##0.00\);_(&quot;R$ &quot;* &quot;-&quot;??_);_(@_)"/>
    <numFmt numFmtId="168" formatCode="#,"/>
    <numFmt numFmtId="169" formatCode="#,##0.00\ ;&quot; (&quot;#,##0.00\);&quot; -&quot;#\ ;@\ "/>
    <numFmt numFmtId="170" formatCode="d/m/yy\ h:mm;@"/>
    <numFmt numFmtId="171" formatCode="[$-416]General"/>
  </numFmts>
  <fonts count="6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Courie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4"/>
      <color indexed="8"/>
      <name val="Arial Narrow"/>
      <family val="2"/>
    </font>
    <font>
      <b/>
      <sz val="14"/>
      <name val="Arial Narrow"/>
      <family val="2"/>
    </font>
    <font>
      <b/>
      <sz val="14"/>
      <color indexed="8"/>
      <name val="Arial Narrow"/>
      <family val="2"/>
    </font>
    <font>
      <sz val="10"/>
      <name val="Mangal"/>
      <family val="2"/>
    </font>
    <font>
      <b/>
      <sz val="20"/>
      <name val="Arial Narrow"/>
      <family val="2"/>
    </font>
    <font>
      <b/>
      <sz val="12"/>
      <name val="Arial Narrow"/>
      <family val="2"/>
    </font>
    <font>
      <sz val="10"/>
      <color indexed="8"/>
      <name val="Arial Narrow"/>
      <family val="2"/>
    </font>
    <font>
      <b/>
      <sz val="16"/>
      <name val="Arial Narrow"/>
      <family val="2"/>
    </font>
    <font>
      <i/>
      <sz val="8"/>
      <name val="Arial Narrow"/>
      <family val="2"/>
    </font>
    <font>
      <sz val="12"/>
      <name val="Arial Narrow"/>
      <family val="2"/>
    </font>
    <font>
      <i/>
      <sz val="12"/>
      <color indexed="8"/>
      <name val="Arial Narrow"/>
      <family val="2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4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8"/>
      <name val="Arial Narrow"/>
      <family val="2"/>
    </font>
    <font>
      <i/>
      <sz val="10"/>
      <color indexed="8"/>
      <name val="Arial Narrow"/>
      <family val="2"/>
    </font>
    <font>
      <i/>
      <sz val="10"/>
      <name val="Arial Narrow"/>
      <family val="2"/>
    </font>
    <font>
      <sz val="10"/>
      <name val="Arial"/>
      <family val="2"/>
    </font>
    <font>
      <u/>
      <sz val="8.8000000000000007"/>
      <color theme="10"/>
      <name val="Calibri"/>
      <family val="2"/>
    </font>
    <font>
      <sz val="11"/>
      <color rgb="FF000000"/>
      <name val="Calibri"/>
      <family val="2"/>
    </font>
    <font>
      <b/>
      <sz val="8"/>
      <color indexed="8"/>
      <name val="Arial Narrow"/>
      <family val="2"/>
    </font>
    <font>
      <b/>
      <sz val="10"/>
      <color indexed="8"/>
      <name val="Arial Narrow"/>
      <family val="2"/>
    </font>
  </fonts>
  <fills count="6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6">
    <xf numFmtId="0" fontId="0" fillId="0" borderId="0"/>
    <xf numFmtId="0" fontId="18" fillId="0" borderId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25" fillId="35" borderId="0" applyNumberFormat="0" applyBorder="0" applyAlignment="0" applyProtection="0"/>
    <xf numFmtId="0" fontId="6" fillId="2" borderId="0" applyNumberFormat="0" applyBorder="0" applyAlignment="0" applyProtection="0"/>
    <xf numFmtId="0" fontId="25" fillId="35" borderId="0" applyNumberFormat="0" applyBorder="0" applyAlignment="0" applyProtection="0"/>
    <xf numFmtId="0" fontId="26" fillId="47" borderId="10" applyNumberFormat="0" applyAlignment="0" applyProtection="0"/>
    <xf numFmtId="0" fontId="11" fillId="6" borderId="4" applyNumberFormat="0" applyAlignment="0" applyProtection="0"/>
    <xf numFmtId="0" fontId="26" fillId="47" borderId="10" applyNumberFormat="0" applyAlignment="0" applyProtection="0"/>
    <xf numFmtId="0" fontId="27" fillId="48" borderId="11" applyNumberFormat="0" applyAlignment="0" applyProtection="0"/>
    <xf numFmtId="0" fontId="13" fillId="7" borderId="7" applyNumberFormat="0" applyAlignment="0" applyProtection="0"/>
    <xf numFmtId="0" fontId="27" fillId="48" borderId="11" applyNumberFormat="0" applyAlignment="0" applyProtection="0"/>
    <xf numFmtId="0" fontId="28" fillId="0" borderId="12" applyNumberFormat="0" applyFill="0" applyAlignment="0" applyProtection="0"/>
    <xf numFmtId="0" fontId="12" fillId="0" borderId="6" applyNumberFormat="0" applyFill="0" applyAlignment="0" applyProtection="0"/>
    <xf numFmtId="0" fontId="28" fillId="0" borderId="12" applyNumberFormat="0" applyFill="0" applyAlignment="0" applyProtection="0"/>
    <xf numFmtId="0" fontId="24" fillId="49" borderId="0" applyNumberFormat="0" applyBorder="0" applyAlignment="0" applyProtection="0"/>
    <xf numFmtId="0" fontId="17" fillId="9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17" fillId="13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17" fillId="17" borderId="0" applyNumberFormat="0" applyBorder="0" applyAlignment="0" applyProtection="0"/>
    <xf numFmtId="0" fontId="24" fillId="51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24" fillId="52" borderId="0" applyNumberFormat="0" applyBorder="0" applyAlignment="0" applyProtection="0"/>
    <xf numFmtId="0" fontId="17" fillId="29" borderId="0" applyNumberFormat="0" applyBorder="0" applyAlignment="0" applyProtection="0"/>
    <xf numFmtId="0" fontId="24" fillId="52" borderId="0" applyNumberFormat="0" applyBorder="0" applyAlignment="0" applyProtection="0"/>
    <xf numFmtId="0" fontId="29" fillId="38" borderId="10" applyNumberFormat="0" applyAlignment="0" applyProtection="0"/>
    <xf numFmtId="0" fontId="9" fillId="5" borderId="4" applyNumberFormat="0" applyAlignment="0" applyProtection="0"/>
    <xf numFmtId="0" fontId="29" fillId="38" borderId="10" applyNumberFormat="0" applyAlignment="0" applyProtection="0"/>
    <xf numFmtId="0" fontId="30" fillId="34" borderId="0" applyNumberFormat="0" applyBorder="0" applyAlignment="0" applyProtection="0"/>
    <xf numFmtId="0" fontId="7" fillId="3" borderId="0" applyNumberFormat="0" applyBorder="0" applyAlignment="0" applyProtection="0"/>
    <xf numFmtId="0" fontId="30" fillId="34" borderId="0" applyNumberFormat="0" applyBorder="0" applyAlignment="0" applyProtection="0"/>
    <xf numFmtId="0" fontId="31" fillId="0" borderId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32" fillId="53" borderId="0" applyNumberFormat="0" applyBorder="0" applyAlignment="0" applyProtection="0"/>
    <xf numFmtId="0" fontId="8" fillId="4" borderId="0" applyNumberFormat="0" applyBorder="0" applyAlignment="0" applyProtection="0"/>
    <xf numFmtId="0" fontId="32" fillId="53" borderId="0" applyNumberFormat="0" applyBorder="0" applyAlignment="0" applyProtection="0"/>
    <xf numFmtId="0" fontId="19" fillId="0" borderId="0"/>
    <xf numFmtId="0" fontId="19" fillId="0" borderId="0"/>
    <xf numFmtId="0" fontId="33" fillId="0" borderId="0"/>
    <xf numFmtId="0" fontId="19" fillId="0" borderId="0"/>
    <xf numFmtId="0" fontId="19" fillId="0" borderId="0"/>
    <xf numFmtId="39" fontId="31" fillId="0" borderId="0"/>
    <xf numFmtId="0" fontId="23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4" borderId="13" applyNumberFormat="0" applyFont="0" applyAlignment="0" applyProtection="0"/>
    <xf numFmtId="0" fontId="19" fillId="54" borderId="13" applyNumberFormat="0" applyFont="0" applyAlignment="0" applyProtection="0"/>
    <xf numFmtId="0" fontId="23" fillId="8" borderId="8" applyNumberFormat="0" applyFont="0" applyAlignment="0" applyProtection="0"/>
    <xf numFmtId="0" fontId="19" fillId="54" borderId="13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4" fillId="47" borderId="14" applyNumberFormat="0" applyAlignment="0" applyProtection="0"/>
    <xf numFmtId="0" fontId="10" fillId="6" borderId="5" applyNumberFormat="0" applyAlignment="0" applyProtection="0"/>
    <xf numFmtId="0" fontId="34" fillId="47" borderId="14" applyNumberFormat="0" applyAlignment="0" applyProtection="0"/>
    <xf numFmtId="168" fontId="35" fillId="0" borderId="0">
      <protection locked="0"/>
    </xf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5" applyNumberFormat="0" applyFill="0" applyAlignment="0" applyProtection="0"/>
    <xf numFmtId="0" fontId="3" fillId="0" borderId="1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" fillId="0" borderId="2" applyNumberFormat="0" applyFill="0" applyAlignment="0" applyProtection="0"/>
    <xf numFmtId="0" fontId="40" fillId="0" borderId="16" applyNumberFormat="0" applyFill="0" applyAlignment="0" applyProtection="0"/>
    <xf numFmtId="0" fontId="41" fillId="0" borderId="17" applyNumberFormat="0" applyFill="0" applyAlignment="0" applyProtection="0"/>
    <xf numFmtId="0" fontId="5" fillId="0" borderId="3" applyNumberFormat="0" applyFill="0" applyAlignment="0" applyProtection="0"/>
    <xf numFmtId="0" fontId="41" fillId="0" borderId="17" applyNumberFormat="0" applyFill="0" applyAlignment="0" applyProtection="0"/>
    <xf numFmtId="0" fontId="4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2" fillId="0" borderId="18" applyNumberFormat="0" applyFill="0" applyAlignment="0" applyProtection="0"/>
    <xf numFmtId="0" fontId="16" fillId="0" borderId="9" applyNumberFormat="0" applyFill="0" applyAlignment="0" applyProtection="0"/>
    <xf numFmtId="0" fontId="42" fillId="0" borderId="18" applyNumberFormat="0" applyFill="0" applyAlignment="0" applyProtection="0"/>
    <xf numFmtId="166" fontId="19" fillId="0" borderId="0" applyFont="0" applyFill="0" applyBorder="0" applyAlignment="0" applyProtection="0"/>
    <xf numFmtId="169" fontId="46" fillId="0" borderId="0" applyFill="0" applyBorder="0" applyAlignment="0" applyProtection="0"/>
    <xf numFmtId="166" fontId="23" fillId="0" borderId="0" applyFont="0" applyFill="0" applyBorder="0" applyAlignment="0" applyProtection="0"/>
    <xf numFmtId="169" fontId="46" fillId="0" borderId="0" applyFill="0" applyBorder="0" applyAlignment="0" applyProtection="0"/>
    <xf numFmtId="166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64" fillId="0" borderId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/>
    <xf numFmtId="171" fontId="66" fillId="0" borderId="0"/>
    <xf numFmtId="0" fontId="18" fillId="0" borderId="0"/>
    <xf numFmtId="0" fontId="6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9" fontId="1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2">
    <xf numFmtId="0" fontId="0" fillId="0" borderId="0" xfId="0"/>
    <xf numFmtId="167" fontId="48" fillId="0" borderId="21" xfId="195" applyFont="1" applyFill="1" applyBorder="1" applyAlignment="1" applyProtection="1">
      <alignment horizontal="center" wrapText="1"/>
      <protection locked="0"/>
    </xf>
    <xf numFmtId="166" fontId="22" fillId="0" borderId="21" xfId="196" applyFont="1" applyBorder="1" applyAlignment="1"/>
    <xf numFmtId="10" fontId="21" fillId="0" borderId="23" xfId="197" applyNumberFormat="1" applyFont="1" applyBorder="1" applyAlignment="1"/>
    <xf numFmtId="0" fontId="18" fillId="0" borderId="0" xfId="113"/>
    <xf numFmtId="0" fontId="49" fillId="0" borderId="0" xfId="198" applyFont="1" applyAlignment="1">
      <alignment vertical="center"/>
    </xf>
    <xf numFmtId="166" fontId="49" fillId="0" borderId="0" xfId="196" applyFont="1" applyAlignment="1">
      <alignment horizontal="center" vertical="center"/>
    </xf>
    <xf numFmtId="49" fontId="51" fillId="0" borderId="0" xfId="200" applyNumberFormat="1" applyFont="1" applyFill="1" applyBorder="1" applyAlignment="1" applyProtection="1">
      <alignment horizontal="center" vertical="center" wrapText="1"/>
      <protection locked="0"/>
    </xf>
    <xf numFmtId="10" fontId="21" fillId="0" borderId="24" xfId="197" applyNumberFormat="1" applyFont="1" applyBorder="1" applyAlignment="1"/>
    <xf numFmtId="166" fontId="22" fillId="0" borderId="0" xfId="196" applyFont="1" applyBorder="1" applyAlignment="1"/>
    <xf numFmtId="49" fontId="52" fillId="0" borderId="0" xfId="201" applyNumberFormat="1" applyFont="1" applyFill="1" applyBorder="1" applyAlignment="1" applyProtection="1">
      <alignment vertical="distributed" wrapText="1"/>
      <protection locked="0"/>
    </xf>
    <xf numFmtId="10" fontId="21" fillId="0" borderId="25" xfId="197" applyNumberFormat="1" applyFont="1" applyBorder="1" applyAlignment="1"/>
    <xf numFmtId="0" fontId="53" fillId="0" borderId="0" xfId="198" applyFont="1" applyFill="1" applyBorder="1" applyAlignment="1">
      <alignment horizontal="center" vertical="center"/>
    </xf>
    <xf numFmtId="0" fontId="54" fillId="0" borderId="0" xfId="198" applyFont="1" applyAlignment="1">
      <alignment vertical="center"/>
    </xf>
    <xf numFmtId="166" fontId="54" fillId="0" borderId="0" xfId="196" applyFont="1" applyAlignment="1">
      <alignment horizontal="center" vertical="center"/>
    </xf>
    <xf numFmtId="10" fontId="20" fillId="0" borderId="0" xfId="197" applyNumberFormat="1" applyFont="1" applyFill="1" applyBorder="1" applyAlignment="1">
      <alignment horizontal="center"/>
    </xf>
    <xf numFmtId="4" fontId="55" fillId="0" borderId="0" xfId="198" applyNumberFormat="1" applyFont="1" applyAlignment="1">
      <alignment vertical="center"/>
    </xf>
    <xf numFmtId="0" fontId="55" fillId="0" borderId="0" xfId="198" applyFont="1" applyAlignment="1">
      <alignment vertical="center"/>
    </xf>
    <xf numFmtId="166" fontId="55" fillId="0" borderId="0" xfId="196" applyFont="1" applyAlignment="1">
      <alignment horizontal="center" vertical="center"/>
    </xf>
    <xf numFmtId="0" fontId="49" fillId="0" borderId="0" xfId="196" applyNumberFormat="1" applyFont="1" applyAlignment="1">
      <alignment horizontal="center" vertical="center"/>
    </xf>
    <xf numFmtId="0" fontId="49" fillId="0" borderId="0" xfId="198" applyFont="1" applyAlignment="1">
      <alignment vertical="distributed" wrapText="1"/>
    </xf>
    <xf numFmtId="166" fontId="49" fillId="0" borderId="0" xfId="196" applyFont="1" applyAlignment="1">
      <alignment horizontal="center"/>
    </xf>
    <xf numFmtId="4" fontId="49" fillId="0" borderId="0" xfId="196" applyNumberFormat="1" applyFont="1" applyAlignment="1">
      <alignment horizontal="center"/>
    </xf>
    <xf numFmtId="166" fontId="49" fillId="0" borderId="0" xfId="196" applyFont="1" applyAlignment="1"/>
    <xf numFmtId="10" fontId="49" fillId="0" borderId="0" xfId="198" applyNumberFormat="1" applyFont="1" applyAlignment="1">
      <alignment vertical="center"/>
    </xf>
    <xf numFmtId="43" fontId="49" fillId="0" borderId="0" xfId="198" applyNumberFormat="1" applyFont="1" applyAlignment="1">
      <alignment vertical="center"/>
    </xf>
    <xf numFmtId="49" fontId="48" fillId="0" borderId="0" xfId="199" applyNumberFormat="1" applyFont="1" applyFill="1" applyBorder="1" applyAlignment="1" applyProtection="1">
      <alignment vertical="center" wrapText="1"/>
      <protection locked="0"/>
    </xf>
    <xf numFmtId="0" fontId="45" fillId="57" borderId="29" xfId="196" applyNumberFormat="1" applyFont="1" applyFill="1" applyBorder="1" applyAlignment="1">
      <alignment horizontal="center" vertical="center"/>
    </xf>
    <xf numFmtId="0" fontId="44" fillId="57" borderId="31" xfId="198" applyFont="1" applyFill="1" applyBorder="1" applyAlignment="1">
      <alignment vertical="distributed" wrapText="1"/>
    </xf>
    <xf numFmtId="10" fontId="54" fillId="0" borderId="0" xfId="198" applyNumberFormat="1" applyFont="1" applyAlignment="1">
      <alignment vertical="center"/>
    </xf>
    <xf numFmtId="10" fontId="55" fillId="0" borderId="0" xfId="198" applyNumberFormat="1" applyFont="1" applyAlignment="1">
      <alignment vertical="center"/>
    </xf>
    <xf numFmtId="49" fontId="61" fillId="0" borderId="0" xfId="200" applyNumberFormat="1" applyFont="1" applyFill="1" applyBorder="1" applyAlignment="1" applyProtection="1">
      <alignment horizontal="center" vertical="center" wrapText="1"/>
      <protection locked="0"/>
    </xf>
    <xf numFmtId="170" fontId="61" fillId="0" borderId="0" xfId="200" applyNumberFormat="1" applyFont="1" applyFill="1" applyBorder="1" applyAlignment="1" applyProtection="1">
      <alignment horizontal="center" vertical="center" wrapText="1"/>
      <protection locked="0"/>
    </xf>
    <xf numFmtId="166" fontId="49" fillId="0" borderId="0" xfId="196" applyFont="1" applyBorder="1" applyAlignment="1"/>
    <xf numFmtId="0" fontId="49" fillId="0" borderId="42" xfId="198" applyFont="1" applyBorder="1" applyAlignment="1">
      <alignment vertical="center"/>
    </xf>
    <xf numFmtId="0" fontId="49" fillId="0" borderId="22" xfId="198" applyFont="1" applyBorder="1" applyAlignment="1">
      <alignment vertical="center"/>
    </xf>
    <xf numFmtId="0" fontId="22" fillId="0" borderId="22" xfId="198" applyFont="1" applyBorder="1" applyAlignment="1">
      <alignment vertical="distributed" wrapText="1"/>
    </xf>
    <xf numFmtId="166" fontId="22" fillId="0" borderId="22" xfId="196" applyFont="1" applyBorder="1" applyAlignment="1">
      <alignment horizontal="center"/>
    </xf>
    <xf numFmtId="4" fontId="22" fillId="0" borderId="22" xfId="196" applyNumberFormat="1" applyFont="1" applyBorder="1" applyAlignment="1">
      <alignment horizontal="center"/>
    </xf>
    <xf numFmtId="166" fontId="22" fillId="0" borderId="22" xfId="196" applyFont="1" applyBorder="1" applyAlignment="1"/>
    <xf numFmtId="166" fontId="22" fillId="0" borderId="25" xfId="196" applyFont="1" applyBorder="1" applyAlignment="1"/>
    <xf numFmtId="49" fontId="52" fillId="0" borderId="27" xfId="201" applyNumberFormat="1" applyFont="1" applyFill="1" applyBorder="1" applyAlignment="1" applyProtection="1">
      <alignment horizontal="left" vertical="center" wrapText="1"/>
      <protection locked="0"/>
    </xf>
    <xf numFmtId="49" fontId="52" fillId="0" borderId="0" xfId="201" applyNumberFormat="1" applyFont="1" applyFill="1" applyBorder="1" applyAlignment="1" applyProtection="1">
      <alignment horizontal="left" vertical="center" wrapText="1"/>
      <protection locked="0"/>
    </xf>
    <xf numFmtId="4" fontId="68" fillId="57" borderId="31" xfId="196" applyNumberFormat="1" applyFont="1" applyFill="1" applyBorder="1" applyAlignment="1">
      <alignment horizontal="center"/>
    </xf>
    <xf numFmtId="167" fontId="57" fillId="57" borderId="30" xfId="195" applyFont="1" applyFill="1" applyBorder="1" applyAlignment="1">
      <alignment horizontal="center"/>
    </xf>
    <xf numFmtId="166" fontId="55" fillId="57" borderId="31" xfId="196" applyFont="1" applyFill="1" applyBorder="1" applyAlignment="1">
      <alignment horizontal="center"/>
    </xf>
    <xf numFmtId="4" fontId="67" fillId="57" borderId="31" xfId="196" applyNumberFormat="1" applyFont="1" applyFill="1" applyBorder="1" applyAlignment="1">
      <alignment horizontal="center" wrapText="1"/>
    </xf>
    <xf numFmtId="0" fontId="55" fillId="57" borderId="31" xfId="196" applyNumberFormat="1" applyFont="1" applyFill="1" applyBorder="1" applyAlignment="1">
      <alignment horizontal="center" vertical="center" wrapText="1"/>
    </xf>
    <xf numFmtId="4" fontId="58" fillId="0" borderId="35" xfId="203" applyNumberFormat="1" applyFont="1" applyFill="1" applyBorder="1" applyAlignment="1" applyProtection="1">
      <alignment horizontal="right"/>
      <protection locked="0"/>
    </xf>
    <xf numFmtId="4" fontId="58" fillId="59" borderId="20" xfId="203" applyNumberFormat="1" applyFont="1" applyFill="1" applyBorder="1" applyAlignment="1" applyProtection="1">
      <alignment horizontal="right"/>
      <protection locked="0"/>
    </xf>
    <xf numFmtId="4" fontId="43" fillId="59" borderId="43" xfId="336" applyNumberFormat="1" applyFont="1" applyFill="1" applyBorder="1" applyAlignment="1" applyProtection="1">
      <alignment horizontal="right"/>
      <protection locked="0"/>
    </xf>
    <xf numFmtId="2" fontId="58" fillId="59" borderId="20" xfId="203" applyNumberFormat="1" applyFont="1" applyFill="1" applyBorder="1" applyAlignment="1" applyProtection="1">
      <alignment horizontal="right"/>
      <protection locked="0"/>
    </xf>
    <xf numFmtId="4" fontId="43" fillId="59" borderId="20" xfId="336" applyNumberFormat="1" applyFont="1" applyFill="1" applyBorder="1" applyAlignment="1" applyProtection="1">
      <protection locked="0"/>
    </xf>
    <xf numFmtId="10" fontId="50" fillId="59" borderId="35" xfId="197" applyNumberFormat="1" applyFont="1" applyFill="1" applyBorder="1" applyAlignment="1" applyProtection="1">
      <alignment horizontal="center"/>
      <protection locked="0"/>
    </xf>
    <xf numFmtId="0" fontId="43" fillId="0" borderId="34" xfId="196" applyNumberFormat="1" applyFont="1" applyFill="1" applyBorder="1" applyAlignment="1" applyProtection="1">
      <alignment horizontal="center" vertical="center"/>
    </xf>
    <xf numFmtId="0" fontId="63" fillId="0" borderId="35" xfId="196" applyNumberFormat="1" applyFont="1" applyFill="1" applyBorder="1" applyAlignment="1" applyProtection="1">
      <alignment horizontal="center" vertical="center" wrapText="1"/>
    </xf>
    <xf numFmtId="0" fontId="60" fillId="0" borderId="35" xfId="0" applyFont="1" applyFill="1" applyBorder="1" applyAlignment="1" applyProtection="1">
      <alignment horizontal="justify"/>
    </xf>
    <xf numFmtId="166" fontId="43" fillId="0" borderId="35" xfId="196" applyFont="1" applyFill="1" applyBorder="1" applyAlignment="1" applyProtection="1">
      <alignment horizontal="center"/>
    </xf>
    <xf numFmtId="4" fontId="58" fillId="0" borderId="35" xfId="203" applyNumberFormat="1" applyFont="1" applyFill="1" applyBorder="1" applyAlignment="1" applyProtection="1">
      <alignment horizontal="right"/>
    </xf>
    <xf numFmtId="4" fontId="43" fillId="0" borderId="36" xfId="196" applyNumberFormat="1" applyFont="1" applyFill="1" applyBorder="1" applyAlignment="1" applyProtection="1">
      <alignment horizontal="right"/>
    </xf>
    <xf numFmtId="0" fontId="43" fillId="0" borderId="19" xfId="196" applyNumberFormat="1" applyFont="1" applyFill="1" applyBorder="1" applyAlignment="1" applyProtection="1">
      <alignment horizontal="center" vertical="center"/>
    </xf>
    <xf numFmtId="0" fontId="63" fillId="0" borderId="20" xfId="196" applyNumberFormat="1" applyFont="1" applyFill="1" applyBorder="1" applyAlignment="1" applyProtection="1">
      <alignment horizontal="center" vertical="center" wrapText="1"/>
    </xf>
    <xf numFmtId="0" fontId="59" fillId="0" borderId="20" xfId="0" applyFont="1" applyFill="1" applyBorder="1" applyAlignment="1" applyProtection="1">
      <alignment horizontal="justify"/>
    </xf>
    <xf numFmtId="166" fontId="43" fillId="0" borderId="20" xfId="196" applyFont="1" applyFill="1" applyBorder="1" applyAlignment="1" applyProtection="1">
      <alignment horizontal="center"/>
    </xf>
    <xf numFmtId="4" fontId="58" fillId="0" borderId="20" xfId="203" applyNumberFormat="1" applyFont="1" applyFill="1" applyBorder="1" applyAlignment="1" applyProtection="1">
      <alignment horizontal="right"/>
    </xf>
    <xf numFmtId="4" fontId="43" fillId="0" borderId="26" xfId="196" applyNumberFormat="1" applyFont="1" applyFill="1" applyBorder="1" applyAlignment="1" applyProtection="1">
      <alignment horizontal="right"/>
    </xf>
    <xf numFmtId="0" fontId="60" fillId="0" borderId="20" xfId="0" applyFont="1" applyFill="1" applyBorder="1" applyAlignment="1" applyProtection="1">
      <alignment horizontal="justify" wrapText="1"/>
    </xf>
    <xf numFmtId="0" fontId="43" fillId="0" borderId="20" xfId="209" applyFont="1" applyFill="1" applyBorder="1" applyAlignment="1" applyProtection="1">
      <alignment vertical="distributed"/>
    </xf>
    <xf numFmtId="49" fontId="62" fillId="58" borderId="20" xfId="336" applyNumberFormat="1" applyFont="1" applyFill="1" applyBorder="1" applyAlignment="1" applyProtection="1">
      <alignment horizontal="center" vertical="center"/>
    </xf>
    <xf numFmtId="0" fontId="58" fillId="0" borderId="20" xfId="244" applyFont="1" applyFill="1" applyBorder="1" applyAlignment="1" applyProtection="1">
      <alignment vertical="distributed" wrapText="1"/>
    </xf>
    <xf numFmtId="166" fontId="43" fillId="0" borderId="20" xfId="336" applyFont="1" applyFill="1" applyBorder="1" applyAlignment="1" applyProtection="1">
      <alignment horizontal="center"/>
    </xf>
    <xf numFmtId="4" fontId="43" fillId="0" borderId="20" xfId="336" applyNumberFormat="1" applyFont="1" applyFill="1" applyBorder="1" applyAlignment="1" applyProtection="1">
      <alignment horizontal="right"/>
    </xf>
    <xf numFmtId="0" fontId="63" fillId="0" borderId="41" xfId="196" applyNumberFormat="1" applyFont="1" applyFill="1" applyBorder="1" applyAlignment="1" applyProtection="1">
      <alignment horizontal="center" vertical="center" wrapText="1"/>
    </xf>
    <xf numFmtId="4" fontId="58" fillId="0" borderId="28" xfId="203" applyNumberFormat="1" applyFont="1" applyFill="1" applyBorder="1" applyAlignment="1" applyProtection="1">
      <alignment horizontal="right"/>
    </xf>
    <xf numFmtId="0" fontId="45" fillId="0" borderId="20" xfId="209" applyFont="1" applyFill="1" applyBorder="1" applyAlignment="1" applyProtection="1">
      <alignment vertical="distributed"/>
    </xf>
    <xf numFmtId="0" fontId="43" fillId="0" borderId="20" xfId="196" applyNumberFormat="1" applyFont="1" applyFill="1" applyBorder="1" applyAlignment="1" applyProtection="1">
      <alignment horizontal="center"/>
    </xf>
    <xf numFmtId="0" fontId="62" fillId="58" borderId="41" xfId="336" applyNumberFormat="1" applyFont="1" applyFill="1" applyBorder="1" applyAlignment="1" applyProtection="1">
      <alignment horizontal="center" vertical="center"/>
    </xf>
    <xf numFmtId="0" fontId="45" fillId="58" borderId="20" xfId="0" applyFont="1" applyFill="1" applyBorder="1" applyAlignment="1" applyProtection="1">
      <alignment vertical="distributed"/>
    </xf>
    <xf numFmtId="0" fontId="45" fillId="57" borderId="29" xfId="196" applyNumberFormat="1" applyFont="1" applyFill="1" applyBorder="1" applyAlignment="1" applyProtection="1">
      <alignment horizontal="center" vertical="center"/>
    </xf>
    <xf numFmtId="0" fontId="44" fillId="57" borderId="31" xfId="198" applyFont="1" applyFill="1" applyBorder="1" applyAlignment="1" applyProtection="1">
      <alignment vertical="distributed"/>
    </xf>
    <xf numFmtId="166" fontId="45" fillId="57" borderId="31" xfId="196" applyFont="1" applyFill="1" applyBorder="1" applyAlignment="1" applyProtection="1">
      <alignment horizontal="center"/>
    </xf>
    <xf numFmtId="164" fontId="50" fillId="57" borderId="30" xfId="355" applyFont="1" applyFill="1" applyBorder="1" applyAlignment="1" applyProtection="1"/>
    <xf numFmtId="0" fontId="56" fillId="0" borderId="34" xfId="196" applyNumberFormat="1" applyFont="1" applyBorder="1" applyAlignment="1" applyProtection="1">
      <alignment horizontal="right" vertical="center"/>
    </xf>
    <xf numFmtId="0" fontId="56" fillId="55" borderId="35" xfId="196" applyNumberFormat="1" applyFont="1" applyFill="1" applyBorder="1" applyAlignment="1" applyProtection="1">
      <alignment horizontal="right" vertical="center"/>
    </xf>
    <xf numFmtId="0" fontId="56" fillId="0" borderId="35" xfId="196" applyNumberFormat="1" applyFont="1" applyBorder="1" applyAlignment="1" applyProtection="1">
      <alignment vertical="distributed"/>
    </xf>
    <xf numFmtId="0" fontId="56" fillId="0" borderId="35" xfId="196" applyNumberFormat="1" applyFont="1" applyBorder="1" applyAlignment="1" applyProtection="1">
      <alignment horizontal="center"/>
    </xf>
    <xf numFmtId="0" fontId="50" fillId="0" borderId="35" xfId="196" applyNumberFormat="1" applyFont="1" applyBorder="1" applyAlignment="1" applyProtection="1">
      <alignment horizontal="center"/>
    </xf>
    <xf numFmtId="164" fontId="50" fillId="0" borderId="36" xfId="355" applyFont="1" applyBorder="1" applyAlignment="1" applyProtection="1"/>
    <xf numFmtId="0" fontId="57" fillId="56" borderId="37" xfId="196" applyNumberFormat="1" applyFont="1" applyFill="1" applyBorder="1" applyAlignment="1" applyProtection="1">
      <alignment horizontal="right" vertical="center"/>
    </xf>
    <xf numFmtId="0" fontId="57" fillId="56" borderId="33" xfId="196" applyNumberFormat="1" applyFont="1" applyFill="1" applyBorder="1" applyAlignment="1" applyProtection="1">
      <alignment horizontal="right" vertical="center"/>
    </xf>
    <xf numFmtId="0" fontId="57" fillId="56" borderId="33" xfId="196" applyNumberFormat="1" applyFont="1" applyFill="1" applyBorder="1" applyAlignment="1" applyProtection="1">
      <alignment vertical="distributed"/>
    </xf>
    <xf numFmtId="0" fontId="57" fillId="56" borderId="33" xfId="196" applyNumberFormat="1" applyFont="1" applyFill="1" applyBorder="1" applyAlignment="1" applyProtection="1">
      <alignment horizontal="center"/>
    </xf>
    <xf numFmtId="0" fontId="50" fillId="56" borderId="33" xfId="196" applyNumberFormat="1" applyFont="1" applyFill="1" applyBorder="1" applyAlignment="1" applyProtection="1">
      <alignment horizontal="center"/>
    </xf>
    <xf numFmtId="166" fontId="50" fillId="56" borderId="33" xfId="196" applyFont="1" applyFill="1" applyBorder="1" applyAlignment="1" applyProtection="1">
      <alignment horizontal="right"/>
    </xf>
    <xf numFmtId="164" fontId="50" fillId="56" borderId="38" xfId="355" applyFont="1" applyFill="1" applyBorder="1" applyAlignment="1" applyProtection="1"/>
    <xf numFmtId="166" fontId="50" fillId="57" borderId="39" xfId="196" applyFont="1" applyFill="1" applyBorder="1" applyAlignment="1" applyProtection="1">
      <alignment horizontal="right"/>
    </xf>
    <xf numFmtId="166" fontId="50" fillId="57" borderId="40" xfId="196" applyFont="1" applyFill="1" applyBorder="1" applyAlignment="1" applyProtection="1">
      <alignment horizontal="right"/>
    </xf>
    <xf numFmtId="0" fontId="44" fillId="0" borderId="42" xfId="202" applyNumberFormat="1" applyFont="1" applyFill="1" applyBorder="1" applyAlignment="1" applyProtection="1">
      <alignment horizontal="left" vertical="center"/>
      <protection locked="0"/>
    </xf>
    <xf numFmtId="0" fontId="44" fillId="0" borderId="22" xfId="202" applyNumberFormat="1" applyFont="1" applyFill="1" applyBorder="1" applyAlignment="1" applyProtection="1">
      <alignment horizontal="left" vertical="center"/>
      <protection locked="0"/>
    </xf>
    <xf numFmtId="2" fontId="48" fillId="0" borderId="22" xfId="207" applyNumberFormat="1" applyFont="1" applyFill="1" applyBorder="1" applyAlignment="1" applyProtection="1">
      <alignment horizontal="center" wrapText="1"/>
      <protection locked="0"/>
    </xf>
    <xf numFmtId="167" fontId="47" fillId="0" borderId="32" xfId="195" applyFont="1" applyFill="1" applyBorder="1" applyAlignment="1" applyProtection="1">
      <alignment horizontal="center" vertical="center" wrapText="1"/>
      <protection locked="0"/>
    </xf>
    <xf numFmtId="167" fontId="47" fillId="0" borderId="21" xfId="195" applyFont="1" applyFill="1" applyBorder="1" applyAlignment="1" applyProtection="1">
      <alignment horizontal="center" vertical="center" wrapText="1"/>
      <protection locked="0"/>
    </xf>
    <xf numFmtId="49" fontId="50" fillId="0" borderId="27" xfId="199" applyNumberFormat="1" applyFont="1" applyFill="1" applyBorder="1" applyAlignment="1" applyProtection="1">
      <alignment horizontal="center" vertical="center" wrapText="1"/>
      <protection locked="0"/>
    </xf>
    <xf numFmtId="49" fontId="50" fillId="0" borderId="0" xfId="199" applyNumberFormat="1" applyFont="1" applyFill="1" applyBorder="1" applyAlignment="1" applyProtection="1">
      <alignment horizontal="center" vertical="center" wrapText="1"/>
      <protection locked="0"/>
    </xf>
    <xf numFmtId="0" fontId="44" fillId="0" borderId="27" xfId="202" applyNumberFormat="1" applyFont="1" applyFill="1" applyBorder="1" applyAlignment="1" applyProtection="1">
      <alignment horizontal="left" vertical="center" wrapText="1"/>
      <protection locked="0"/>
    </xf>
    <xf numFmtId="0" fontId="44" fillId="0" borderId="0" xfId="202" applyNumberFormat="1" applyFont="1" applyFill="1" applyBorder="1" applyAlignment="1" applyProtection="1">
      <alignment horizontal="left" vertical="center" wrapText="1"/>
      <protection locked="0"/>
    </xf>
    <xf numFmtId="49" fontId="48" fillId="0" borderId="0" xfId="201" applyNumberFormat="1" applyFont="1" applyFill="1" applyBorder="1" applyAlignment="1" applyProtection="1">
      <alignment horizontal="center" wrapText="1"/>
      <protection locked="0"/>
    </xf>
    <xf numFmtId="49" fontId="52" fillId="0" borderId="27" xfId="201" applyNumberFormat="1" applyFont="1" applyFill="1" applyBorder="1" applyAlignment="1" applyProtection="1">
      <alignment horizontal="left" vertical="center" wrapText="1"/>
      <protection locked="0"/>
    </xf>
    <xf numFmtId="49" fontId="52" fillId="0" borderId="0" xfId="201" applyNumberFormat="1" applyFont="1" applyFill="1" applyBorder="1" applyAlignment="1" applyProtection="1">
      <alignment horizontal="left" vertical="center" wrapText="1"/>
      <protection locked="0"/>
    </xf>
    <xf numFmtId="49" fontId="52" fillId="0" borderId="0" xfId="201" applyNumberFormat="1" applyFont="1" applyFill="1" applyBorder="1" applyAlignment="1" applyProtection="1">
      <alignment horizontal="center" wrapText="1"/>
      <protection locked="0"/>
    </xf>
    <xf numFmtId="49" fontId="48" fillId="0" borderId="27" xfId="199" applyNumberFormat="1" applyFont="1" applyFill="1" applyBorder="1" applyAlignment="1" applyProtection="1">
      <alignment horizontal="center" vertical="center" wrapText="1"/>
      <protection locked="0"/>
    </xf>
    <xf numFmtId="49" fontId="48" fillId="0" borderId="0" xfId="199" applyNumberFormat="1" applyFont="1" applyFill="1" applyBorder="1" applyAlignment="1" applyProtection="1">
      <alignment horizontal="center" vertical="center" wrapText="1"/>
      <protection locked="0"/>
    </xf>
  </cellXfs>
  <cellStyles count="356">
    <cellStyle name="20% - Ênfase1 2" xfId="3"/>
    <cellStyle name="20% - Ênfase1 3" xfId="4"/>
    <cellStyle name="20% - Ênfase1 4" xfId="2"/>
    <cellStyle name="20% - Ênfase2 2" xfId="6"/>
    <cellStyle name="20% - Ênfase2 3" xfId="7"/>
    <cellStyle name="20% - Ênfase2 4" xfId="5"/>
    <cellStyle name="20% - Ênfase3 2" xfId="9"/>
    <cellStyle name="20% - Ênfase3 3" xfId="10"/>
    <cellStyle name="20% - Ênfase3 4" xfId="8"/>
    <cellStyle name="20% - Ênfase4 2" xfId="12"/>
    <cellStyle name="20% - Ênfase4 3" xfId="13"/>
    <cellStyle name="20% - Ênfase4 4" xfId="11"/>
    <cellStyle name="20% - Ênfase5 2" xfId="15"/>
    <cellStyle name="20% - Ênfase5 3" xfId="16"/>
    <cellStyle name="20% - Ênfase5 4" xfId="14"/>
    <cellStyle name="20% - Ênfase6 2" xfId="18"/>
    <cellStyle name="20% - Ênfase6 3" xfId="19"/>
    <cellStyle name="20% - Ênfase6 4" xfId="17"/>
    <cellStyle name="40% - Ênfase1 2" xfId="21"/>
    <cellStyle name="40% - Ênfase1 3" xfId="22"/>
    <cellStyle name="40% - Ênfase1 4" xfId="20"/>
    <cellStyle name="40% - Ênfase2 2" xfId="24"/>
    <cellStyle name="40% - Ênfase2 3" xfId="25"/>
    <cellStyle name="40% - Ênfase2 4" xfId="23"/>
    <cellStyle name="40% - Ênfase3 2" xfId="27"/>
    <cellStyle name="40% - Ênfase3 3" xfId="28"/>
    <cellStyle name="40% - Ênfase3 4" xfId="26"/>
    <cellStyle name="40% - Ênfase4 2" xfId="30"/>
    <cellStyle name="40% - Ênfase4 3" xfId="31"/>
    <cellStyle name="40% - Ênfase4 4" xfId="29"/>
    <cellStyle name="40% - Ênfase5 2" xfId="33"/>
    <cellStyle name="40% - Ênfase5 3" xfId="34"/>
    <cellStyle name="40% - Ênfase5 4" xfId="32"/>
    <cellStyle name="40% - Ênfase6 2" xfId="36"/>
    <cellStyle name="40% - Ênfase6 3" xfId="37"/>
    <cellStyle name="40% - Ênfase6 4" xfId="35"/>
    <cellStyle name="60% - Ênfase1 2" xfId="39"/>
    <cellStyle name="60% - Ênfase1 3" xfId="40"/>
    <cellStyle name="60% - Ênfase1 4" xfId="38"/>
    <cellStyle name="60% - Ênfase2 2" xfId="42"/>
    <cellStyle name="60% - Ênfase2 3" xfId="43"/>
    <cellStyle name="60% - Ênfase2 4" xfId="41"/>
    <cellStyle name="60% - Ênfase3 2" xfId="45"/>
    <cellStyle name="60% - Ênfase3 3" xfId="46"/>
    <cellStyle name="60% - Ênfase3 4" xfId="44"/>
    <cellStyle name="60% - Ênfase4 2" xfId="48"/>
    <cellStyle name="60% - Ênfase4 3" xfId="49"/>
    <cellStyle name="60% - Ênfase4 4" xfId="47"/>
    <cellStyle name="60% - Ênfase5 2" xfId="51"/>
    <cellStyle name="60% - Ênfase5 3" xfId="52"/>
    <cellStyle name="60% - Ênfase5 4" xfId="50"/>
    <cellStyle name="60% - Ênfase6 2" xfId="54"/>
    <cellStyle name="60% - Ênfase6 3" xfId="55"/>
    <cellStyle name="60% - Ênfase6 4" xfId="53"/>
    <cellStyle name="Bom 2" xfId="57"/>
    <cellStyle name="Bom 3" xfId="58"/>
    <cellStyle name="Bom 4" xfId="56"/>
    <cellStyle name="Cálculo 2" xfId="60"/>
    <cellStyle name="Cálculo 3" xfId="61"/>
    <cellStyle name="Cálculo 3 10" xfId="212"/>
    <cellStyle name="Cálculo 3 11" xfId="213"/>
    <cellStyle name="Cálculo 3 12" xfId="214"/>
    <cellStyle name="Cálculo 3 2" xfId="215"/>
    <cellStyle name="Cálculo 3 3" xfId="216"/>
    <cellStyle name="Cálculo 3 4" xfId="217"/>
    <cellStyle name="Cálculo 3 5" xfId="218"/>
    <cellStyle name="Cálculo 3 6" xfId="219"/>
    <cellStyle name="Cálculo 3 7" xfId="220"/>
    <cellStyle name="Cálculo 3 8" xfId="221"/>
    <cellStyle name="Cálculo 3 9" xfId="222"/>
    <cellStyle name="Cálculo 4" xfId="59"/>
    <cellStyle name="Célula de Verificação 2" xfId="63"/>
    <cellStyle name="Célula de Verificação 3" xfId="64"/>
    <cellStyle name="Célula de Verificação 4" xfId="62"/>
    <cellStyle name="Célula Vinculada 2" xfId="66"/>
    <cellStyle name="Célula Vinculada 3" xfId="67"/>
    <cellStyle name="Célula Vinculada 4" xfId="65"/>
    <cellStyle name="Ênfase1 2" xfId="69"/>
    <cellStyle name="Ênfase1 3" xfId="70"/>
    <cellStyle name="Ênfase1 4" xfId="68"/>
    <cellStyle name="Ênfase2 2" xfId="72"/>
    <cellStyle name="Ênfase2 3" xfId="73"/>
    <cellStyle name="Ênfase2 4" xfId="71"/>
    <cellStyle name="Ênfase3 2" xfId="75"/>
    <cellStyle name="Ênfase3 3" xfId="76"/>
    <cellStyle name="Ênfase3 4" xfId="74"/>
    <cellStyle name="Ênfase4 2" xfId="78"/>
    <cellStyle name="Ênfase4 3" xfId="79"/>
    <cellStyle name="Ênfase4 4" xfId="77"/>
    <cellStyle name="Ênfase5 2" xfId="81"/>
    <cellStyle name="Ênfase5 3" xfId="82"/>
    <cellStyle name="Ênfase5 4" xfId="80"/>
    <cellStyle name="Ênfase6 2" xfId="84"/>
    <cellStyle name="Ênfase6 3" xfId="85"/>
    <cellStyle name="Ênfase6 4" xfId="83"/>
    <cellStyle name="Entrada 2" xfId="87"/>
    <cellStyle name="Entrada 3" xfId="88"/>
    <cellStyle name="Entrada 3 10" xfId="223"/>
    <cellStyle name="Entrada 3 11" xfId="224"/>
    <cellStyle name="Entrada 3 12" xfId="225"/>
    <cellStyle name="Entrada 3 2" xfId="226"/>
    <cellStyle name="Entrada 3 3" xfId="227"/>
    <cellStyle name="Entrada 3 4" xfId="228"/>
    <cellStyle name="Entrada 3 5" xfId="229"/>
    <cellStyle name="Entrada 3 6" xfId="230"/>
    <cellStyle name="Entrada 3 7" xfId="231"/>
    <cellStyle name="Entrada 3 8" xfId="232"/>
    <cellStyle name="Entrada 3 9" xfId="233"/>
    <cellStyle name="Entrada 4" xfId="86"/>
    <cellStyle name="Hiperlink 2" xfId="234"/>
    <cellStyle name="Incorreto 2" xfId="90"/>
    <cellStyle name="Incorreto 3" xfId="91"/>
    <cellStyle name="Incorreto 4" xfId="89"/>
    <cellStyle name="Indefinido" xfId="92"/>
    <cellStyle name="Moeda" xfId="355" builtinId="4"/>
    <cellStyle name="Moeda 2" xfId="94"/>
    <cellStyle name="Moeda 2 2" xfId="95"/>
    <cellStyle name="Moeda 2 2 2" xfId="96"/>
    <cellStyle name="Moeda 2 2 3" xfId="195"/>
    <cellStyle name="Moeda 2 3" xfId="97"/>
    <cellStyle name="Moeda 2 4" xfId="98"/>
    <cellStyle name="Moeda 2 4 2" xfId="235"/>
    <cellStyle name="Moeda 2 5" xfId="236"/>
    <cellStyle name="Moeda 3" xfId="99"/>
    <cellStyle name="Moeda 3 2" xfId="238"/>
    <cellStyle name="Moeda 3 3" xfId="237"/>
    <cellStyle name="Moeda 4" xfId="100"/>
    <cellStyle name="Moeda 4 2" xfId="239"/>
    <cellStyle name="Moeda 5" xfId="93"/>
    <cellStyle name="Moeda 5 2" xfId="240"/>
    <cellStyle name="Moeda 7" xfId="101"/>
    <cellStyle name="Moeda 7 2" xfId="241"/>
    <cellStyle name="Neutra 2" xfId="103"/>
    <cellStyle name="Neutra 3" xfId="104"/>
    <cellStyle name="Neutra 4" xfId="102"/>
    <cellStyle name="Normal" xfId="0" builtinId="0"/>
    <cellStyle name="Normal 10 2" xfId="105"/>
    <cellStyle name="Normal 10 2 2" xfId="209"/>
    <cellStyle name="Normal 11" xfId="106"/>
    <cellStyle name="Normal 11 2" xfId="205"/>
    <cellStyle name="Normal 11 2 2" xfId="242"/>
    <cellStyle name="Normal 12" xfId="243"/>
    <cellStyle name="Normal 2" xfId="107"/>
    <cellStyle name="Normal 2 2" xfId="108"/>
    <cellStyle name="Normal 2 2 2" xfId="109"/>
    <cellStyle name="Normal 2 2 2 2" xfId="244"/>
    <cellStyle name="Normal 2 2 3" xfId="198"/>
    <cellStyle name="Normal 2 3" xfId="110"/>
    <cellStyle name="Normal 2 4" xfId="245"/>
    <cellStyle name="Normal 3" xfId="111"/>
    <cellStyle name="Normal 3 2" xfId="112"/>
    <cellStyle name="Normal 3 2 2" xfId="246"/>
    <cellStyle name="Normal 4" xfId="113"/>
    <cellStyle name="Normal 4 10" xfId="114"/>
    <cellStyle name="Normal 4 10 2" xfId="115"/>
    <cellStyle name="Normal 4 10 2 2" xfId="210"/>
    <cellStyle name="Normal 4 11" xfId="116"/>
    <cellStyle name="Normal 4 11 2" xfId="117"/>
    <cellStyle name="Normal 4 11 2 2" xfId="208"/>
    <cellStyle name="Normal 4 11 3" xfId="200"/>
    <cellStyle name="Normal 4 12" xfId="118"/>
    <cellStyle name="Normal 4 12 2" xfId="249"/>
    <cellStyle name="Normal 4 12 3" xfId="248"/>
    <cellStyle name="Normal 4 13" xfId="119"/>
    <cellStyle name="Normal 4 13 2" xfId="251"/>
    <cellStyle name="Normal 4 13 3" xfId="250"/>
    <cellStyle name="Normal 4 14" xfId="247"/>
    <cellStyle name="Normal 4 2" xfId="120"/>
    <cellStyle name="Normal 4 2 2" xfId="121"/>
    <cellStyle name="Normal 4 2 2 2" xfId="252"/>
    <cellStyle name="Normal 4 2 3" xfId="201"/>
    <cellStyle name="Normal 4 3" xfId="122"/>
    <cellStyle name="Normal 4 3 2" xfId="199"/>
    <cellStyle name="Normal 4 4" xfId="123"/>
    <cellStyle name="Normal 4 4 2" xfId="124"/>
    <cellStyle name="Normal 4 4 2 2" xfId="254"/>
    <cellStyle name="Normal 4 4 3" xfId="253"/>
    <cellStyle name="Normal 4 5" xfId="125"/>
    <cellStyle name="Normal 4 5 2" xfId="255"/>
    <cellStyle name="Normal 4 6" xfId="126"/>
    <cellStyle name="Normal 4 6 2" xfId="256"/>
    <cellStyle name="Normal 4 7" xfId="127"/>
    <cellStyle name="Normal 4 7 2" xfId="128"/>
    <cellStyle name="Normal 4 7 2 2" xfId="258"/>
    <cellStyle name="Normal 4 7 3" xfId="129"/>
    <cellStyle name="Normal 4 7 3 2" xfId="259"/>
    <cellStyle name="Normal 4 7 4" xfId="257"/>
    <cellStyle name="Normal 4 8" xfId="130"/>
    <cellStyle name="Normal 4 8 2" xfId="131"/>
    <cellStyle name="Normal 4 8 2 2" xfId="261"/>
    <cellStyle name="Normal 4 8 3" xfId="260"/>
    <cellStyle name="Normal 4 9" xfId="132"/>
    <cellStyle name="Normal 4 9 2" xfId="262"/>
    <cellStyle name="Normal 5" xfId="133"/>
    <cellStyle name="Normal 5 2" xfId="134"/>
    <cellStyle name="Normal 5 2 2" xfId="263"/>
    <cellStyle name="Normal 5 3" xfId="204"/>
    <cellStyle name="Normal 6" xfId="135"/>
    <cellStyle name="Normal 6 2" xfId="136"/>
    <cellStyle name="Normal 6 2 2" xfId="264"/>
    <cellStyle name="Normal 7" xfId="137"/>
    <cellStyle name="Normal 7 2" xfId="138"/>
    <cellStyle name="Normal 7 3" xfId="265"/>
    <cellStyle name="Normal 8" xfId="1"/>
    <cellStyle name="Normal 8 2" xfId="266"/>
    <cellStyle name="Normal 9" xfId="211"/>
    <cellStyle name="Nota 2" xfId="140"/>
    <cellStyle name="Nota 2 10" xfId="269"/>
    <cellStyle name="Nota 2 11" xfId="270"/>
    <cellStyle name="Nota 2 12" xfId="271"/>
    <cellStyle name="Nota 2 13" xfId="268"/>
    <cellStyle name="Nota 2 2" xfId="272"/>
    <cellStyle name="Nota 2 3" xfId="273"/>
    <cellStyle name="Nota 2 4" xfId="274"/>
    <cellStyle name="Nota 2 5" xfId="275"/>
    <cellStyle name="Nota 2 6" xfId="276"/>
    <cellStyle name="Nota 2 7" xfId="277"/>
    <cellStyle name="Nota 2 8" xfId="278"/>
    <cellStyle name="Nota 2 9" xfId="279"/>
    <cellStyle name="Nota 3" xfId="141"/>
    <cellStyle name="Nota 4" xfId="142"/>
    <cellStyle name="Nota 4 10" xfId="281"/>
    <cellStyle name="Nota 4 11" xfId="282"/>
    <cellStyle name="Nota 4 12" xfId="283"/>
    <cellStyle name="Nota 4 13" xfId="280"/>
    <cellStyle name="Nota 4 2" xfId="284"/>
    <cellStyle name="Nota 4 3" xfId="285"/>
    <cellStyle name="Nota 4 4" xfId="286"/>
    <cellStyle name="Nota 4 5" xfId="287"/>
    <cellStyle name="Nota 4 6" xfId="288"/>
    <cellStyle name="Nota 4 7" xfId="289"/>
    <cellStyle name="Nota 4 8" xfId="290"/>
    <cellStyle name="Nota 4 9" xfId="291"/>
    <cellStyle name="Nota 5" xfId="139"/>
    <cellStyle name="Nota 5 2" xfId="292"/>
    <cellStyle name="Nota 6" xfId="267"/>
    <cellStyle name="Porcentagem" xfId="207" builtinId="5"/>
    <cellStyle name="Porcentagem 2" xfId="144"/>
    <cellStyle name="Porcentagem 2 2" xfId="294"/>
    <cellStyle name="Porcentagem 2 3" xfId="293"/>
    <cellStyle name="Porcentagem 3" xfId="145"/>
    <cellStyle name="Porcentagem 4" xfId="146"/>
    <cellStyle name="Porcentagem 4 2" xfId="295"/>
    <cellStyle name="Porcentagem 5" xfId="143"/>
    <cellStyle name="Porcentagem 6" xfId="197"/>
    <cellStyle name="Porcentagem 7" xfId="296"/>
    <cellStyle name="Saída 2" xfId="148"/>
    <cellStyle name="Saída 3" xfId="149"/>
    <cellStyle name="Saída 3 10" xfId="297"/>
    <cellStyle name="Saída 3 11" xfId="298"/>
    <cellStyle name="Saída 3 12" xfId="299"/>
    <cellStyle name="Saída 3 2" xfId="300"/>
    <cellStyle name="Saída 3 3" xfId="301"/>
    <cellStyle name="Saída 3 4" xfId="302"/>
    <cellStyle name="Saída 3 5" xfId="303"/>
    <cellStyle name="Saída 3 6" xfId="304"/>
    <cellStyle name="Saída 3 7" xfId="305"/>
    <cellStyle name="Saída 3 8" xfId="306"/>
    <cellStyle name="Saída 3 9" xfId="307"/>
    <cellStyle name="Saída 4" xfId="147"/>
    <cellStyle name="Separador de m" xfId="150"/>
    <cellStyle name="Separador de milhares 2" xfId="151"/>
    <cellStyle name="Separador de milhares 2 2" xfId="152"/>
    <cellStyle name="Separador de milhares 2 2 2" xfId="153"/>
    <cellStyle name="Separador de milhares 2 2 2 2" xfId="206"/>
    <cellStyle name="Separador de milhares 2 2 2 3" xfId="308"/>
    <cellStyle name="Separador de milhares 2 2 3" xfId="203"/>
    <cellStyle name="Separador de milhares 2 2 3 2" xfId="309"/>
    <cellStyle name="Separador de milhares 2 3" xfId="310"/>
    <cellStyle name="Separador de milhares 2 3 2" xfId="154"/>
    <cellStyle name="Separador de milhares 2 3 2 2" xfId="312"/>
    <cellStyle name="Separador de milhares 2 3 2 3" xfId="311"/>
    <cellStyle name="Separador de milhares 2 3 3" xfId="313"/>
    <cellStyle name="Separador de milhares 2 4" xfId="314"/>
    <cellStyle name="Separador de milhares 3" xfId="155"/>
    <cellStyle name="Separador de milhares 3 2" xfId="156"/>
    <cellStyle name="Separador de milhares 3 2 2" xfId="202"/>
    <cellStyle name="Separador de milhares 3 2 2 2" xfId="315"/>
    <cellStyle name="Separador de milhares 3 3" xfId="316"/>
    <cellStyle name="Separador de milhares 3 3 2" xfId="317"/>
    <cellStyle name="Separador de milhares 3 4" xfId="318"/>
    <cellStyle name="Separador de milhares 8" xfId="157"/>
    <cellStyle name="Separador de milhares 8 2" xfId="320"/>
    <cellStyle name="Separador de milhares 8 3" xfId="319"/>
    <cellStyle name="Separador de milhares 9" xfId="158"/>
    <cellStyle name="Separador de milhares 9 2" xfId="322"/>
    <cellStyle name="Separador de milhares 9 3" xfId="321"/>
    <cellStyle name="Texto de Aviso 2" xfId="160"/>
    <cellStyle name="Texto de Aviso 3" xfId="161"/>
    <cellStyle name="Texto de Aviso 4" xfId="159"/>
    <cellStyle name="Texto Explicativo 2" xfId="163"/>
    <cellStyle name="Texto Explicativo 3" xfId="164"/>
    <cellStyle name="Texto Explicativo 4" xfId="162"/>
    <cellStyle name="Título 1 2" xfId="167"/>
    <cellStyle name="Título 1 3" xfId="168"/>
    <cellStyle name="Título 1 4" xfId="166"/>
    <cellStyle name="Título 2 2" xfId="170"/>
    <cellStyle name="Título 2 3" xfId="171"/>
    <cellStyle name="Título 2 4" xfId="169"/>
    <cellStyle name="Título 3 2" xfId="173"/>
    <cellStyle name="Título 3 3" xfId="174"/>
    <cellStyle name="Título 3 4" xfId="172"/>
    <cellStyle name="Título 4 2" xfId="176"/>
    <cellStyle name="Título 4 3" xfId="177"/>
    <cellStyle name="Título 4 4" xfId="175"/>
    <cellStyle name="Título 5" xfId="178"/>
    <cellStyle name="Título 6" xfId="179"/>
    <cellStyle name="Título 7" xfId="165"/>
    <cellStyle name="Total 2" xfId="181"/>
    <cellStyle name="Total 3" xfId="182"/>
    <cellStyle name="Total 3 10" xfId="323"/>
    <cellStyle name="Total 3 11" xfId="324"/>
    <cellStyle name="Total 3 12" xfId="325"/>
    <cellStyle name="Total 3 2" xfId="326"/>
    <cellStyle name="Total 3 3" xfId="327"/>
    <cellStyle name="Total 3 4" xfId="328"/>
    <cellStyle name="Total 3 5" xfId="329"/>
    <cellStyle name="Total 3 6" xfId="330"/>
    <cellStyle name="Total 3 7" xfId="331"/>
    <cellStyle name="Total 3 8" xfId="332"/>
    <cellStyle name="Total 3 9" xfId="333"/>
    <cellStyle name="Total 4" xfId="180"/>
    <cellStyle name="Vírgula 2" xfId="184"/>
    <cellStyle name="Vírgula 2 2" xfId="185"/>
    <cellStyle name="Vírgula 2 2 2" xfId="335"/>
    <cellStyle name="Vírgula 2 2 3" xfId="334"/>
    <cellStyle name="Vírgula 2 3" xfId="186"/>
    <cellStyle name="Vírgula 3" xfId="187"/>
    <cellStyle name="Vírgula 3 2" xfId="188"/>
    <cellStyle name="Vírgula 3 2 2" xfId="189"/>
    <cellStyle name="Vírgula 3 2 2 2" xfId="338"/>
    <cellStyle name="Vírgula 3 2 2 2 2" xfId="339"/>
    <cellStyle name="Vírgula 3 2 2 3" xfId="340"/>
    <cellStyle name="Vírgula 3 2 2 4" xfId="337"/>
    <cellStyle name="Vírgula 3 2 3" xfId="190"/>
    <cellStyle name="Vírgula 3 2 3 2" xfId="341"/>
    <cellStyle name="Vírgula 3 2 4" xfId="342"/>
    <cellStyle name="Vírgula 3 2 4 2" xfId="343"/>
    <cellStyle name="Vírgula 3 2 5" xfId="344"/>
    <cellStyle name="Vírgula 3 3" xfId="345"/>
    <cellStyle name="Vírgula 3 4" xfId="336"/>
    <cellStyle name="Vírgula 4" xfId="191"/>
    <cellStyle name="Vírgula 4 2" xfId="192"/>
    <cellStyle name="Vírgula 4 2 2" xfId="348"/>
    <cellStyle name="Vírgula 4 2 3" xfId="347"/>
    <cellStyle name="Vírgula 4 3" xfId="349"/>
    <cellStyle name="Vírgula 4 4" xfId="346"/>
    <cellStyle name="Vírgula 5" xfId="193"/>
    <cellStyle name="Vírgula 5 2" xfId="351"/>
    <cellStyle name="Vírgula 5 3" xfId="350"/>
    <cellStyle name="Vírgula 6" xfId="194"/>
    <cellStyle name="Vírgula 6 2" xfId="353"/>
    <cellStyle name="Vírgula 6 3" xfId="352"/>
    <cellStyle name="Vírgula 7" xfId="183"/>
    <cellStyle name="Vírgula 7 2" xfId="354"/>
    <cellStyle name="Vírgula 8" xfId="196"/>
  </cellStyles>
  <dxfs count="2">
    <dxf>
      <fill>
        <patternFill>
          <bgColor indexed="13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466725</xdr:colOff>
          <xdr:row>7</xdr:row>
          <xdr:rowOff>0</xdr:rowOff>
        </xdr:from>
        <xdr:to>
          <xdr:col>7</xdr:col>
          <xdr:colOff>0</xdr:colOff>
          <xdr:row>7</xdr:row>
          <xdr:rowOff>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240365</xdr:colOff>
      <xdr:row>0</xdr:row>
      <xdr:rowOff>168649</xdr:rowOff>
    </xdr:from>
    <xdr:to>
      <xdr:col>6</xdr:col>
      <xdr:colOff>1057275</xdr:colOff>
      <xdr:row>6</xdr:row>
      <xdr:rowOff>7900</xdr:rowOff>
    </xdr:to>
    <xdr:pic>
      <xdr:nvPicPr>
        <xdr:cNvPr id="5" name="Picture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41840" y="168649"/>
          <a:ext cx="816910" cy="1248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serviço"/>
    </sheetNames>
    <sheetDataSet>
      <sheetData sheetId="0"/>
      <sheetData sheetId="1"/>
      <sheetData sheetId="2"/>
      <sheetData sheetId="3" refreshError="1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7"/>
  </sheetPr>
  <dimension ref="A1:N53"/>
  <sheetViews>
    <sheetView showZeros="0" tabSelected="1" view="pageBreakPreview" topLeftCell="A20" zoomScale="55" zoomScaleNormal="100" zoomScaleSheetLayoutView="55" workbookViewId="0">
      <selection activeCell="G38" sqref="G38"/>
    </sheetView>
  </sheetViews>
  <sheetFormatPr defaultColWidth="15.7109375" defaultRowHeight="15.75"/>
  <cols>
    <col min="1" max="1" width="8.5703125" style="19" customWidth="1"/>
    <col min="2" max="2" width="16.42578125" style="19" bestFit="1" customWidth="1"/>
    <col min="3" max="3" width="113.85546875" style="20" customWidth="1"/>
    <col min="4" max="4" width="9.140625" style="21" customWidth="1"/>
    <col min="5" max="5" width="12.85546875" style="22" customWidth="1"/>
    <col min="6" max="6" width="12" style="23" customWidth="1"/>
    <col min="7" max="7" width="18.85546875" style="23" customWidth="1"/>
    <col min="8" max="8" width="8.140625" style="12" customWidth="1"/>
    <col min="9" max="9" width="15.7109375" style="5"/>
    <col min="10" max="10" width="18.28515625" style="5" customWidth="1"/>
    <col min="11" max="13" width="15.7109375" style="5"/>
    <col min="14" max="14" width="15.7109375" style="6"/>
    <col min="15" max="256" width="15.7109375" style="5"/>
    <col min="257" max="257" width="8.5703125" style="5" customWidth="1"/>
    <col min="258" max="258" width="13.5703125" style="5" customWidth="1"/>
    <col min="259" max="259" width="69" style="5" customWidth="1"/>
    <col min="260" max="260" width="7.140625" style="5" bestFit="1" customWidth="1"/>
    <col min="261" max="261" width="16" style="5" customWidth="1"/>
    <col min="262" max="262" width="13.85546875" style="5" customWidth="1"/>
    <col min="263" max="263" width="19.85546875" style="5" customWidth="1"/>
    <col min="264" max="264" width="8.140625" style="5" customWidth="1"/>
    <col min="265" max="265" width="15.7109375" style="5"/>
    <col min="266" max="266" width="18.28515625" style="5" customWidth="1"/>
    <col min="267" max="512" width="15.7109375" style="5"/>
    <col min="513" max="513" width="8.5703125" style="5" customWidth="1"/>
    <col min="514" max="514" width="13.5703125" style="5" customWidth="1"/>
    <col min="515" max="515" width="69" style="5" customWidth="1"/>
    <col min="516" max="516" width="7.140625" style="5" bestFit="1" customWidth="1"/>
    <col min="517" max="517" width="16" style="5" customWidth="1"/>
    <col min="518" max="518" width="13.85546875" style="5" customWidth="1"/>
    <col min="519" max="519" width="19.85546875" style="5" customWidth="1"/>
    <col min="520" max="520" width="8.140625" style="5" customWidth="1"/>
    <col min="521" max="521" width="15.7109375" style="5"/>
    <col min="522" max="522" width="18.28515625" style="5" customWidth="1"/>
    <col min="523" max="768" width="15.7109375" style="5"/>
    <col min="769" max="769" width="8.5703125" style="5" customWidth="1"/>
    <col min="770" max="770" width="13.5703125" style="5" customWidth="1"/>
    <col min="771" max="771" width="69" style="5" customWidth="1"/>
    <col min="772" max="772" width="7.140625" style="5" bestFit="1" customWidth="1"/>
    <col min="773" max="773" width="16" style="5" customWidth="1"/>
    <col min="774" max="774" width="13.85546875" style="5" customWidth="1"/>
    <col min="775" max="775" width="19.85546875" style="5" customWidth="1"/>
    <col min="776" max="776" width="8.140625" style="5" customWidth="1"/>
    <col min="777" max="777" width="15.7109375" style="5"/>
    <col min="778" max="778" width="18.28515625" style="5" customWidth="1"/>
    <col min="779" max="1024" width="15.7109375" style="5"/>
    <col min="1025" max="1025" width="8.5703125" style="5" customWidth="1"/>
    <col min="1026" max="1026" width="13.5703125" style="5" customWidth="1"/>
    <col min="1027" max="1027" width="69" style="5" customWidth="1"/>
    <col min="1028" max="1028" width="7.140625" style="5" bestFit="1" customWidth="1"/>
    <col min="1029" max="1029" width="16" style="5" customWidth="1"/>
    <col min="1030" max="1030" width="13.85546875" style="5" customWidth="1"/>
    <col min="1031" max="1031" width="19.85546875" style="5" customWidth="1"/>
    <col min="1032" max="1032" width="8.140625" style="5" customWidth="1"/>
    <col min="1033" max="1033" width="15.7109375" style="5"/>
    <col min="1034" max="1034" width="18.28515625" style="5" customWidth="1"/>
    <col min="1035" max="1280" width="15.7109375" style="5"/>
    <col min="1281" max="1281" width="8.5703125" style="5" customWidth="1"/>
    <col min="1282" max="1282" width="13.5703125" style="5" customWidth="1"/>
    <col min="1283" max="1283" width="69" style="5" customWidth="1"/>
    <col min="1284" max="1284" width="7.140625" style="5" bestFit="1" customWidth="1"/>
    <col min="1285" max="1285" width="16" style="5" customWidth="1"/>
    <col min="1286" max="1286" width="13.85546875" style="5" customWidth="1"/>
    <col min="1287" max="1287" width="19.85546875" style="5" customWidth="1"/>
    <col min="1288" max="1288" width="8.140625" style="5" customWidth="1"/>
    <col min="1289" max="1289" width="15.7109375" style="5"/>
    <col min="1290" max="1290" width="18.28515625" style="5" customWidth="1"/>
    <col min="1291" max="1536" width="15.7109375" style="5"/>
    <col min="1537" max="1537" width="8.5703125" style="5" customWidth="1"/>
    <col min="1538" max="1538" width="13.5703125" style="5" customWidth="1"/>
    <col min="1539" max="1539" width="69" style="5" customWidth="1"/>
    <col min="1540" max="1540" width="7.140625" style="5" bestFit="1" customWidth="1"/>
    <col min="1541" max="1541" width="16" style="5" customWidth="1"/>
    <col min="1542" max="1542" width="13.85546875" style="5" customWidth="1"/>
    <col min="1543" max="1543" width="19.85546875" style="5" customWidth="1"/>
    <col min="1544" max="1544" width="8.140625" style="5" customWidth="1"/>
    <col min="1545" max="1545" width="15.7109375" style="5"/>
    <col min="1546" max="1546" width="18.28515625" style="5" customWidth="1"/>
    <col min="1547" max="1792" width="15.7109375" style="5"/>
    <col min="1793" max="1793" width="8.5703125" style="5" customWidth="1"/>
    <col min="1794" max="1794" width="13.5703125" style="5" customWidth="1"/>
    <col min="1795" max="1795" width="69" style="5" customWidth="1"/>
    <col min="1796" max="1796" width="7.140625" style="5" bestFit="1" customWidth="1"/>
    <col min="1797" max="1797" width="16" style="5" customWidth="1"/>
    <col min="1798" max="1798" width="13.85546875" style="5" customWidth="1"/>
    <col min="1799" max="1799" width="19.85546875" style="5" customWidth="1"/>
    <col min="1800" max="1800" width="8.140625" style="5" customWidth="1"/>
    <col min="1801" max="1801" width="15.7109375" style="5"/>
    <col min="1802" max="1802" width="18.28515625" style="5" customWidth="1"/>
    <col min="1803" max="2048" width="15.7109375" style="5"/>
    <col min="2049" max="2049" width="8.5703125" style="5" customWidth="1"/>
    <col min="2050" max="2050" width="13.5703125" style="5" customWidth="1"/>
    <col min="2051" max="2051" width="69" style="5" customWidth="1"/>
    <col min="2052" max="2052" width="7.140625" style="5" bestFit="1" customWidth="1"/>
    <col min="2053" max="2053" width="16" style="5" customWidth="1"/>
    <col min="2054" max="2054" width="13.85546875" style="5" customWidth="1"/>
    <col min="2055" max="2055" width="19.85546875" style="5" customWidth="1"/>
    <col min="2056" max="2056" width="8.140625" style="5" customWidth="1"/>
    <col min="2057" max="2057" width="15.7109375" style="5"/>
    <col min="2058" max="2058" width="18.28515625" style="5" customWidth="1"/>
    <col min="2059" max="2304" width="15.7109375" style="5"/>
    <col min="2305" max="2305" width="8.5703125" style="5" customWidth="1"/>
    <col min="2306" max="2306" width="13.5703125" style="5" customWidth="1"/>
    <col min="2307" max="2307" width="69" style="5" customWidth="1"/>
    <col min="2308" max="2308" width="7.140625" style="5" bestFit="1" customWidth="1"/>
    <col min="2309" max="2309" width="16" style="5" customWidth="1"/>
    <col min="2310" max="2310" width="13.85546875" style="5" customWidth="1"/>
    <col min="2311" max="2311" width="19.85546875" style="5" customWidth="1"/>
    <col min="2312" max="2312" width="8.140625" style="5" customWidth="1"/>
    <col min="2313" max="2313" width="15.7109375" style="5"/>
    <col min="2314" max="2314" width="18.28515625" style="5" customWidth="1"/>
    <col min="2315" max="2560" width="15.7109375" style="5"/>
    <col min="2561" max="2561" width="8.5703125" style="5" customWidth="1"/>
    <col min="2562" max="2562" width="13.5703125" style="5" customWidth="1"/>
    <col min="2563" max="2563" width="69" style="5" customWidth="1"/>
    <col min="2564" max="2564" width="7.140625" style="5" bestFit="1" customWidth="1"/>
    <col min="2565" max="2565" width="16" style="5" customWidth="1"/>
    <col min="2566" max="2566" width="13.85546875" style="5" customWidth="1"/>
    <col min="2567" max="2567" width="19.85546875" style="5" customWidth="1"/>
    <col min="2568" max="2568" width="8.140625" style="5" customWidth="1"/>
    <col min="2569" max="2569" width="15.7109375" style="5"/>
    <col min="2570" max="2570" width="18.28515625" style="5" customWidth="1"/>
    <col min="2571" max="2816" width="15.7109375" style="5"/>
    <col min="2817" max="2817" width="8.5703125" style="5" customWidth="1"/>
    <col min="2818" max="2818" width="13.5703125" style="5" customWidth="1"/>
    <col min="2819" max="2819" width="69" style="5" customWidth="1"/>
    <col min="2820" max="2820" width="7.140625" style="5" bestFit="1" customWidth="1"/>
    <col min="2821" max="2821" width="16" style="5" customWidth="1"/>
    <col min="2822" max="2822" width="13.85546875" style="5" customWidth="1"/>
    <col min="2823" max="2823" width="19.85546875" style="5" customWidth="1"/>
    <col min="2824" max="2824" width="8.140625" style="5" customWidth="1"/>
    <col min="2825" max="2825" width="15.7109375" style="5"/>
    <col min="2826" max="2826" width="18.28515625" style="5" customWidth="1"/>
    <col min="2827" max="3072" width="15.7109375" style="5"/>
    <col min="3073" max="3073" width="8.5703125" style="5" customWidth="1"/>
    <col min="3074" max="3074" width="13.5703125" style="5" customWidth="1"/>
    <col min="3075" max="3075" width="69" style="5" customWidth="1"/>
    <col min="3076" max="3076" width="7.140625" style="5" bestFit="1" customWidth="1"/>
    <col min="3077" max="3077" width="16" style="5" customWidth="1"/>
    <col min="3078" max="3078" width="13.85546875" style="5" customWidth="1"/>
    <col min="3079" max="3079" width="19.85546875" style="5" customWidth="1"/>
    <col min="3080" max="3080" width="8.140625" style="5" customWidth="1"/>
    <col min="3081" max="3081" width="15.7109375" style="5"/>
    <col min="3082" max="3082" width="18.28515625" style="5" customWidth="1"/>
    <col min="3083" max="3328" width="15.7109375" style="5"/>
    <col min="3329" max="3329" width="8.5703125" style="5" customWidth="1"/>
    <col min="3330" max="3330" width="13.5703125" style="5" customWidth="1"/>
    <col min="3331" max="3331" width="69" style="5" customWidth="1"/>
    <col min="3332" max="3332" width="7.140625" style="5" bestFit="1" customWidth="1"/>
    <col min="3333" max="3333" width="16" style="5" customWidth="1"/>
    <col min="3334" max="3334" width="13.85546875" style="5" customWidth="1"/>
    <col min="3335" max="3335" width="19.85546875" style="5" customWidth="1"/>
    <col min="3336" max="3336" width="8.140625" style="5" customWidth="1"/>
    <col min="3337" max="3337" width="15.7109375" style="5"/>
    <col min="3338" max="3338" width="18.28515625" style="5" customWidth="1"/>
    <col min="3339" max="3584" width="15.7109375" style="5"/>
    <col min="3585" max="3585" width="8.5703125" style="5" customWidth="1"/>
    <col min="3586" max="3586" width="13.5703125" style="5" customWidth="1"/>
    <col min="3587" max="3587" width="69" style="5" customWidth="1"/>
    <col min="3588" max="3588" width="7.140625" style="5" bestFit="1" customWidth="1"/>
    <col min="3589" max="3589" width="16" style="5" customWidth="1"/>
    <col min="3590" max="3590" width="13.85546875" style="5" customWidth="1"/>
    <col min="3591" max="3591" width="19.85546875" style="5" customWidth="1"/>
    <col min="3592" max="3592" width="8.140625" style="5" customWidth="1"/>
    <col min="3593" max="3593" width="15.7109375" style="5"/>
    <col min="3594" max="3594" width="18.28515625" style="5" customWidth="1"/>
    <col min="3595" max="3840" width="15.7109375" style="5"/>
    <col min="3841" max="3841" width="8.5703125" style="5" customWidth="1"/>
    <col min="3842" max="3842" width="13.5703125" style="5" customWidth="1"/>
    <col min="3843" max="3843" width="69" style="5" customWidth="1"/>
    <col min="3844" max="3844" width="7.140625" style="5" bestFit="1" customWidth="1"/>
    <col min="3845" max="3845" width="16" style="5" customWidth="1"/>
    <col min="3846" max="3846" width="13.85546875" style="5" customWidth="1"/>
    <col min="3847" max="3847" width="19.85546875" style="5" customWidth="1"/>
    <col min="3848" max="3848" width="8.140625" style="5" customWidth="1"/>
    <col min="3849" max="3849" width="15.7109375" style="5"/>
    <col min="3850" max="3850" width="18.28515625" style="5" customWidth="1"/>
    <col min="3851" max="4096" width="15.7109375" style="5"/>
    <col min="4097" max="4097" width="8.5703125" style="5" customWidth="1"/>
    <col min="4098" max="4098" width="13.5703125" style="5" customWidth="1"/>
    <col min="4099" max="4099" width="69" style="5" customWidth="1"/>
    <col min="4100" max="4100" width="7.140625" style="5" bestFit="1" customWidth="1"/>
    <col min="4101" max="4101" width="16" style="5" customWidth="1"/>
    <col min="4102" max="4102" width="13.85546875" style="5" customWidth="1"/>
    <col min="4103" max="4103" width="19.85546875" style="5" customWidth="1"/>
    <col min="4104" max="4104" width="8.140625" style="5" customWidth="1"/>
    <col min="4105" max="4105" width="15.7109375" style="5"/>
    <col min="4106" max="4106" width="18.28515625" style="5" customWidth="1"/>
    <col min="4107" max="4352" width="15.7109375" style="5"/>
    <col min="4353" max="4353" width="8.5703125" style="5" customWidth="1"/>
    <col min="4354" max="4354" width="13.5703125" style="5" customWidth="1"/>
    <col min="4355" max="4355" width="69" style="5" customWidth="1"/>
    <col min="4356" max="4356" width="7.140625" style="5" bestFit="1" customWidth="1"/>
    <col min="4357" max="4357" width="16" style="5" customWidth="1"/>
    <col min="4358" max="4358" width="13.85546875" style="5" customWidth="1"/>
    <col min="4359" max="4359" width="19.85546875" style="5" customWidth="1"/>
    <col min="4360" max="4360" width="8.140625" style="5" customWidth="1"/>
    <col min="4361" max="4361" width="15.7109375" style="5"/>
    <col min="4362" max="4362" width="18.28515625" style="5" customWidth="1"/>
    <col min="4363" max="4608" width="15.7109375" style="5"/>
    <col min="4609" max="4609" width="8.5703125" style="5" customWidth="1"/>
    <col min="4610" max="4610" width="13.5703125" style="5" customWidth="1"/>
    <col min="4611" max="4611" width="69" style="5" customWidth="1"/>
    <col min="4612" max="4612" width="7.140625" style="5" bestFit="1" customWidth="1"/>
    <col min="4613" max="4613" width="16" style="5" customWidth="1"/>
    <col min="4614" max="4614" width="13.85546875" style="5" customWidth="1"/>
    <col min="4615" max="4615" width="19.85546875" style="5" customWidth="1"/>
    <col min="4616" max="4616" width="8.140625" style="5" customWidth="1"/>
    <col min="4617" max="4617" width="15.7109375" style="5"/>
    <col min="4618" max="4618" width="18.28515625" style="5" customWidth="1"/>
    <col min="4619" max="4864" width="15.7109375" style="5"/>
    <col min="4865" max="4865" width="8.5703125" style="5" customWidth="1"/>
    <col min="4866" max="4866" width="13.5703125" style="5" customWidth="1"/>
    <col min="4867" max="4867" width="69" style="5" customWidth="1"/>
    <col min="4868" max="4868" width="7.140625" style="5" bestFit="1" customWidth="1"/>
    <col min="4869" max="4869" width="16" style="5" customWidth="1"/>
    <col min="4870" max="4870" width="13.85546875" style="5" customWidth="1"/>
    <col min="4871" max="4871" width="19.85546875" style="5" customWidth="1"/>
    <col min="4872" max="4872" width="8.140625" style="5" customWidth="1"/>
    <col min="4873" max="4873" width="15.7109375" style="5"/>
    <col min="4874" max="4874" width="18.28515625" style="5" customWidth="1"/>
    <col min="4875" max="5120" width="15.7109375" style="5"/>
    <col min="5121" max="5121" width="8.5703125" style="5" customWidth="1"/>
    <col min="5122" max="5122" width="13.5703125" style="5" customWidth="1"/>
    <col min="5123" max="5123" width="69" style="5" customWidth="1"/>
    <col min="5124" max="5124" width="7.140625" style="5" bestFit="1" customWidth="1"/>
    <col min="5125" max="5125" width="16" style="5" customWidth="1"/>
    <col min="5126" max="5126" width="13.85546875" style="5" customWidth="1"/>
    <col min="5127" max="5127" width="19.85546875" style="5" customWidth="1"/>
    <col min="5128" max="5128" width="8.140625" style="5" customWidth="1"/>
    <col min="5129" max="5129" width="15.7109375" style="5"/>
    <col min="5130" max="5130" width="18.28515625" style="5" customWidth="1"/>
    <col min="5131" max="5376" width="15.7109375" style="5"/>
    <col min="5377" max="5377" width="8.5703125" style="5" customWidth="1"/>
    <col min="5378" max="5378" width="13.5703125" style="5" customWidth="1"/>
    <col min="5379" max="5379" width="69" style="5" customWidth="1"/>
    <col min="5380" max="5380" width="7.140625" style="5" bestFit="1" customWidth="1"/>
    <col min="5381" max="5381" width="16" style="5" customWidth="1"/>
    <col min="5382" max="5382" width="13.85546875" style="5" customWidth="1"/>
    <col min="5383" max="5383" width="19.85546875" style="5" customWidth="1"/>
    <col min="5384" max="5384" width="8.140625" style="5" customWidth="1"/>
    <col min="5385" max="5385" width="15.7109375" style="5"/>
    <col min="5386" max="5386" width="18.28515625" style="5" customWidth="1"/>
    <col min="5387" max="5632" width="15.7109375" style="5"/>
    <col min="5633" max="5633" width="8.5703125" style="5" customWidth="1"/>
    <col min="5634" max="5634" width="13.5703125" style="5" customWidth="1"/>
    <col min="5635" max="5635" width="69" style="5" customWidth="1"/>
    <col min="5636" max="5636" width="7.140625" style="5" bestFit="1" customWidth="1"/>
    <col min="5637" max="5637" width="16" style="5" customWidth="1"/>
    <col min="5638" max="5638" width="13.85546875" style="5" customWidth="1"/>
    <col min="5639" max="5639" width="19.85546875" style="5" customWidth="1"/>
    <col min="5640" max="5640" width="8.140625" style="5" customWidth="1"/>
    <col min="5641" max="5641" width="15.7109375" style="5"/>
    <col min="5642" max="5642" width="18.28515625" style="5" customWidth="1"/>
    <col min="5643" max="5888" width="15.7109375" style="5"/>
    <col min="5889" max="5889" width="8.5703125" style="5" customWidth="1"/>
    <col min="5890" max="5890" width="13.5703125" style="5" customWidth="1"/>
    <col min="5891" max="5891" width="69" style="5" customWidth="1"/>
    <col min="5892" max="5892" width="7.140625" style="5" bestFit="1" customWidth="1"/>
    <col min="5893" max="5893" width="16" style="5" customWidth="1"/>
    <col min="5894" max="5894" width="13.85546875" style="5" customWidth="1"/>
    <col min="5895" max="5895" width="19.85546875" style="5" customWidth="1"/>
    <col min="5896" max="5896" width="8.140625" style="5" customWidth="1"/>
    <col min="5897" max="5897" width="15.7109375" style="5"/>
    <col min="5898" max="5898" width="18.28515625" style="5" customWidth="1"/>
    <col min="5899" max="6144" width="15.7109375" style="5"/>
    <col min="6145" max="6145" width="8.5703125" style="5" customWidth="1"/>
    <col min="6146" max="6146" width="13.5703125" style="5" customWidth="1"/>
    <col min="6147" max="6147" width="69" style="5" customWidth="1"/>
    <col min="6148" max="6148" width="7.140625" style="5" bestFit="1" customWidth="1"/>
    <col min="6149" max="6149" width="16" style="5" customWidth="1"/>
    <col min="6150" max="6150" width="13.85546875" style="5" customWidth="1"/>
    <col min="6151" max="6151" width="19.85546875" style="5" customWidth="1"/>
    <col min="6152" max="6152" width="8.140625" style="5" customWidth="1"/>
    <col min="6153" max="6153" width="15.7109375" style="5"/>
    <col min="6154" max="6154" width="18.28515625" style="5" customWidth="1"/>
    <col min="6155" max="6400" width="15.7109375" style="5"/>
    <col min="6401" max="6401" width="8.5703125" style="5" customWidth="1"/>
    <col min="6402" max="6402" width="13.5703125" style="5" customWidth="1"/>
    <col min="6403" max="6403" width="69" style="5" customWidth="1"/>
    <col min="6404" max="6404" width="7.140625" style="5" bestFit="1" customWidth="1"/>
    <col min="6405" max="6405" width="16" style="5" customWidth="1"/>
    <col min="6406" max="6406" width="13.85546875" style="5" customWidth="1"/>
    <col min="6407" max="6407" width="19.85546875" style="5" customWidth="1"/>
    <col min="6408" max="6408" width="8.140625" style="5" customWidth="1"/>
    <col min="6409" max="6409" width="15.7109375" style="5"/>
    <col min="6410" max="6410" width="18.28515625" style="5" customWidth="1"/>
    <col min="6411" max="6656" width="15.7109375" style="5"/>
    <col min="6657" max="6657" width="8.5703125" style="5" customWidth="1"/>
    <col min="6658" max="6658" width="13.5703125" style="5" customWidth="1"/>
    <col min="6659" max="6659" width="69" style="5" customWidth="1"/>
    <col min="6660" max="6660" width="7.140625" style="5" bestFit="1" customWidth="1"/>
    <col min="6661" max="6661" width="16" style="5" customWidth="1"/>
    <col min="6662" max="6662" width="13.85546875" style="5" customWidth="1"/>
    <col min="6663" max="6663" width="19.85546875" style="5" customWidth="1"/>
    <col min="6664" max="6664" width="8.140625" style="5" customWidth="1"/>
    <col min="6665" max="6665" width="15.7109375" style="5"/>
    <col min="6666" max="6666" width="18.28515625" style="5" customWidth="1"/>
    <col min="6667" max="6912" width="15.7109375" style="5"/>
    <col min="6913" max="6913" width="8.5703125" style="5" customWidth="1"/>
    <col min="6914" max="6914" width="13.5703125" style="5" customWidth="1"/>
    <col min="6915" max="6915" width="69" style="5" customWidth="1"/>
    <col min="6916" max="6916" width="7.140625" style="5" bestFit="1" customWidth="1"/>
    <col min="6917" max="6917" width="16" style="5" customWidth="1"/>
    <col min="6918" max="6918" width="13.85546875" style="5" customWidth="1"/>
    <col min="6919" max="6919" width="19.85546875" style="5" customWidth="1"/>
    <col min="6920" max="6920" width="8.140625" style="5" customWidth="1"/>
    <col min="6921" max="6921" width="15.7109375" style="5"/>
    <col min="6922" max="6922" width="18.28515625" style="5" customWidth="1"/>
    <col min="6923" max="7168" width="15.7109375" style="5"/>
    <col min="7169" max="7169" width="8.5703125" style="5" customWidth="1"/>
    <col min="7170" max="7170" width="13.5703125" style="5" customWidth="1"/>
    <col min="7171" max="7171" width="69" style="5" customWidth="1"/>
    <col min="7172" max="7172" width="7.140625" style="5" bestFit="1" customWidth="1"/>
    <col min="7173" max="7173" width="16" style="5" customWidth="1"/>
    <col min="7174" max="7174" width="13.85546875" style="5" customWidth="1"/>
    <col min="7175" max="7175" width="19.85546875" style="5" customWidth="1"/>
    <col min="7176" max="7176" width="8.140625" style="5" customWidth="1"/>
    <col min="7177" max="7177" width="15.7109375" style="5"/>
    <col min="7178" max="7178" width="18.28515625" style="5" customWidth="1"/>
    <col min="7179" max="7424" width="15.7109375" style="5"/>
    <col min="7425" max="7425" width="8.5703125" style="5" customWidth="1"/>
    <col min="7426" max="7426" width="13.5703125" style="5" customWidth="1"/>
    <col min="7427" max="7427" width="69" style="5" customWidth="1"/>
    <col min="7428" max="7428" width="7.140625" style="5" bestFit="1" customWidth="1"/>
    <col min="7429" max="7429" width="16" style="5" customWidth="1"/>
    <col min="7430" max="7430" width="13.85546875" style="5" customWidth="1"/>
    <col min="7431" max="7431" width="19.85546875" style="5" customWidth="1"/>
    <col min="7432" max="7432" width="8.140625" style="5" customWidth="1"/>
    <col min="7433" max="7433" width="15.7109375" style="5"/>
    <col min="7434" max="7434" width="18.28515625" style="5" customWidth="1"/>
    <col min="7435" max="7680" width="15.7109375" style="5"/>
    <col min="7681" max="7681" width="8.5703125" style="5" customWidth="1"/>
    <col min="7682" max="7682" width="13.5703125" style="5" customWidth="1"/>
    <col min="7683" max="7683" width="69" style="5" customWidth="1"/>
    <col min="7684" max="7684" width="7.140625" style="5" bestFit="1" customWidth="1"/>
    <col min="7685" max="7685" width="16" style="5" customWidth="1"/>
    <col min="7686" max="7686" width="13.85546875" style="5" customWidth="1"/>
    <col min="7687" max="7687" width="19.85546875" style="5" customWidth="1"/>
    <col min="7688" max="7688" width="8.140625" style="5" customWidth="1"/>
    <col min="7689" max="7689" width="15.7109375" style="5"/>
    <col min="7690" max="7690" width="18.28515625" style="5" customWidth="1"/>
    <col min="7691" max="7936" width="15.7109375" style="5"/>
    <col min="7937" max="7937" width="8.5703125" style="5" customWidth="1"/>
    <col min="7938" max="7938" width="13.5703125" style="5" customWidth="1"/>
    <col min="7939" max="7939" width="69" style="5" customWidth="1"/>
    <col min="7940" max="7940" width="7.140625" style="5" bestFit="1" customWidth="1"/>
    <col min="7941" max="7941" width="16" style="5" customWidth="1"/>
    <col min="7942" max="7942" width="13.85546875" style="5" customWidth="1"/>
    <col min="7943" max="7943" width="19.85546875" style="5" customWidth="1"/>
    <col min="7944" max="7944" width="8.140625" style="5" customWidth="1"/>
    <col min="7945" max="7945" width="15.7109375" style="5"/>
    <col min="7946" max="7946" width="18.28515625" style="5" customWidth="1"/>
    <col min="7947" max="8192" width="15.7109375" style="5"/>
    <col min="8193" max="8193" width="8.5703125" style="5" customWidth="1"/>
    <col min="8194" max="8194" width="13.5703125" style="5" customWidth="1"/>
    <col min="8195" max="8195" width="69" style="5" customWidth="1"/>
    <col min="8196" max="8196" width="7.140625" style="5" bestFit="1" customWidth="1"/>
    <col min="8197" max="8197" width="16" style="5" customWidth="1"/>
    <col min="8198" max="8198" width="13.85546875" style="5" customWidth="1"/>
    <col min="8199" max="8199" width="19.85546875" style="5" customWidth="1"/>
    <col min="8200" max="8200" width="8.140625" style="5" customWidth="1"/>
    <col min="8201" max="8201" width="15.7109375" style="5"/>
    <col min="8202" max="8202" width="18.28515625" style="5" customWidth="1"/>
    <col min="8203" max="8448" width="15.7109375" style="5"/>
    <col min="8449" max="8449" width="8.5703125" style="5" customWidth="1"/>
    <col min="8450" max="8450" width="13.5703125" style="5" customWidth="1"/>
    <col min="8451" max="8451" width="69" style="5" customWidth="1"/>
    <col min="8452" max="8452" width="7.140625" style="5" bestFit="1" customWidth="1"/>
    <col min="8453" max="8453" width="16" style="5" customWidth="1"/>
    <col min="8454" max="8454" width="13.85546875" style="5" customWidth="1"/>
    <col min="8455" max="8455" width="19.85546875" style="5" customWidth="1"/>
    <col min="8456" max="8456" width="8.140625" style="5" customWidth="1"/>
    <col min="8457" max="8457" width="15.7109375" style="5"/>
    <col min="8458" max="8458" width="18.28515625" style="5" customWidth="1"/>
    <col min="8459" max="8704" width="15.7109375" style="5"/>
    <col min="8705" max="8705" width="8.5703125" style="5" customWidth="1"/>
    <col min="8706" max="8706" width="13.5703125" style="5" customWidth="1"/>
    <col min="8707" max="8707" width="69" style="5" customWidth="1"/>
    <col min="8708" max="8708" width="7.140625" style="5" bestFit="1" customWidth="1"/>
    <col min="8709" max="8709" width="16" style="5" customWidth="1"/>
    <col min="8710" max="8710" width="13.85546875" style="5" customWidth="1"/>
    <col min="8711" max="8711" width="19.85546875" style="5" customWidth="1"/>
    <col min="8712" max="8712" width="8.140625" style="5" customWidth="1"/>
    <col min="8713" max="8713" width="15.7109375" style="5"/>
    <col min="8714" max="8714" width="18.28515625" style="5" customWidth="1"/>
    <col min="8715" max="8960" width="15.7109375" style="5"/>
    <col min="8961" max="8961" width="8.5703125" style="5" customWidth="1"/>
    <col min="8962" max="8962" width="13.5703125" style="5" customWidth="1"/>
    <col min="8963" max="8963" width="69" style="5" customWidth="1"/>
    <col min="8964" max="8964" width="7.140625" style="5" bestFit="1" customWidth="1"/>
    <col min="8965" max="8965" width="16" style="5" customWidth="1"/>
    <col min="8966" max="8966" width="13.85546875" style="5" customWidth="1"/>
    <col min="8967" max="8967" width="19.85546875" style="5" customWidth="1"/>
    <col min="8968" max="8968" width="8.140625" style="5" customWidth="1"/>
    <col min="8969" max="8969" width="15.7109375" style="5"/>
    <col min="8970" max="8970" width="18.28515625" style="5" customWidth="1"/>
    <col min="8971" max="9216" width="15.7109375" style="5"/>
    <col min="9217" max="9217" width="8.5703125" style="5" customWidth="1"/>
    <col min="9218" max="9218" width="13.5703125" style="5" customWidth="1"/>
    <col min="9219" max="9219" width="69" style="5" customWidth="1"/>
    <col min="9220" max="9220" width="7.140625" style="5" bestFit="1" customWidth="1"/>
    <col min="9221" max="9221" width="16" style="5" customWidth="1"/>
    <col min="9222" max="9222" width="13.85546875" style="5" customWidth="1"/>
    <col min="9223" max="9223" width="19.85546875" style="5" customWidth="1"/>
    <col min="9224" max="9224" width="8.140625" style="5" customWidth="1"/>
    <col min="9225" max="9225" width="15.7109375" style="5"/>
    <col min="9226" max="9226" width="18.28515625" style="5" customWidth="1"/>
    <col min="9227" max="9472" width="15.7109375" style="5"/>
    <col min="9473" max="9473" width="8.5703125" style="5" customWidth="1"/>
    <col min="9474" max="9474" width="13.5703125" style="5" customWidth="1"/>
    <col min="9475" max="9475" width="69" style="5" customWidth="1"/>
    <col min="9476" max="9476" width="7.140625" style="5" bestFit="1" customWidth="1"/>
    <col min="9477" max="9477" width="16" style="5" customWidth="1"/>
    <col min="9478" max="9478" width="13.85546875" style="5" customWidth="1"/>
    <col min="9479" max="9479" width="19.85546875" style="5" customWidth="1"/>
    <col min="9480" max="9480" width="8.140625" style="5" customWidth="1"/>
    <col min="9481" max="9481" width="15.7109375" style="5"/>
    <col min="9482" max="9482" width="18.28515625" style="5" customWidth="1"/>
    <col min="9483" max="9728" width="15.7109375" style="5"/>
    <col min="9729" max="9729" width="8.5703125" style="5" customWidth="1"/>
    <col min="9730" max="9730" width="13.5703125" style="5" customWidth="1"/>
    <col min="9731" max="9731" width="69" style="5" customWidth="1"/>
    <col min="9732" max="9732" width="7.140625" style="5" bestFit="1" customWidth="1"/>
    <col min="9733" max="9733" width="16" style="5" customWidth="1"/>
    <col min="9734" max="9734" width="13.85546875" style="5" customWidth="1"/>
    <col min="9735" max="9735" width="19.85546875" style="5" customWidth="1"/>
    <col min="9736" max="9736" width="8.140625" style="5" customWidth="1"/>
    <col min="9737" max="9737" width="15.7109375" style="5"/>
    <col min="9738" max="9738" width="18.28515625" style="5" customWidth="1"/>
    <col min="9739" max="9984" width="15.7109375" style="5"/>
    <col min="9985" max="9985" width="8.5703125" style="5" customWidth="1"/>
    <col min="9986" max="9986" width="13.5703125" style="5" customWidth="1"/>
    <col min="9987" max="9987" width="69" style="5" customWidth="1"/>
    <col min="9988" max="9988" width="7.140625" style="5" bestFit="1" customWidth="1"/>
    <col min="9989" max="9989" width="16" style="5" customWidth="1"/>
    <col min="9990" max="9990" width="13.85546875" style="5" customWidth="1"/>
    <col min="9991" max="9991" width="19.85546875" style="5" customWidth="1"/>
    <col min="9992" max="9992" width="8.140625" style="5" customWidth="1"/>
    <col min="9993" max="9993" width="15.7109375" style="5"/>
    <col min="9994" max="9994" width="18.28515625" style="5" customWidth="1"/>
    <col min="9995" max="10240" width="15.7109375" style="5"/>
    <col min="10241" max="10241" width="8.5703125" style="5" customWidth="1"/>
    <col min="10242" max="10242" width="13.5703125" style="5" customWidth="1"/>
    <col min="10243" max="10243" width="69" style="5" customWidth="1"/>
    <col min="10244" max="10244" width="7.140625" style="5" bestFit="1" customWidth="1"/>
    <col min="10245" max="10245" width="16" style="5" customWidth="1"/>
    <col min="10246" max="10246" width="13.85546875" style="5" customWidth="1"/>
    <col min="10247" max="10247" width="19.85546875" style="5" customWidth="1"/>
    <col min="10248" max="10248" width="8.140625" style="5" customWidth="1"/>
    <col min="10249" max="10249" width="15.7109375" style="5"/>
    <col min="10250" max="10250" width="18.28515625" style="5" customWidth="1"/>
    <col min="10251" max="10496" width="15.7109375" style="5"/>
    <col min="10497" max="10497" width="8.5703125" style="5" customWidth="1"/>
    <col min="10498" max="10498" width="13.5703125" style="5" customWidth="1"/>
    <col min="10499" max="10499" width="69" style="5" customWidth="1"/>
    <col min="10500" max="10500" width="7.140625" style="5" bestFit="1" customWidth="1"/>
    <col min="10501" max="10501" width="16" style="5" customWidth="1"/>
    <col min="10502" max="10502" width="13.85546875" style="5" customWidth="1"/>
    <col min="10503" max="10503" width="19.85546875" style="5" customWidth="1"/>
    <col min="10504" max="10504" width="8.140625" style="5" customWidth="1"/>
    <col min="10505" max="10505" width="15.7109375" style="5"/>
    <col min="10506" max="10506" width="18.28515625" style="5" customWidth="1"/>
    <col min="10507" max="10752" width="15.7109375" style="5"/>
    <col min="10753" max="10753" width="8.5703125" style="5" customWidth="1"/>
    <col min="10754" max="10754" width="13.5703125" style="5" customWidth="1"/>
    <col min="10755" max="10755" width="69" style="5" customWidth="1"/>
    <col min="10756" max="10756" width="7.140625" style="5" bestFit="1" customWidth="1"/>
    <col min="10757" max="10757" width="16" style="5" customWidth="1"/>
    <col min="10758" max="10758" width="13.85546875" style="5" customWidth="1"/>
    <col min="10759" max="10759" width="19.85546875" style="5" customWidth="1"/>
    <col min="10760" max="10760" width="8.140625" style="5" customWidth="1"/>
    <col min="10761" max="10761" width="15.7109375" style="5"/>
    <col min="10762" max="10762" width="18.28515625" style="5" customWidth="1"/>
    <col min="10763" max="11008" width="15.7109375" style="5"/>
    <col min="11009" max="11009" width="8.5703125" style="5" customWidth="1"/>
    <col min="11010" max="11010" width="13.5703125" style="5" customWidth="1"/>
    <col min="11011" max="11011" width="69" style="5" customWidth="1"/>
    <col min="11012" max="11012" width="7.140625" style="5" bestFit="1" customWidth="1"/>
    <col min="11013" max="11013" width="16" style="5" customWidth="1"/>
    <col min="11014" max="11014" width="13.85546875" style="5" customWidth="1"/>
    <col min="11015" max="11015" width="19.85546875" style="5" customWidth="1"/>
    <col min="11016" max="11016" width="8.140625" style="5" customWidth="1"/>
    <col min="11017" max="11017" width="15.7109375" style="5"/>
    <col min="11018" max="11018" width="18.28515625" style="5" customWidth="1"/>
    <col min="11019" max="11264" width="15.7109375" style="5"/>
    <col min="11265" max="11265" width="8.5703125" style="5" customWidth="1"/>
    <col min="11266" max="11266" width="13.5703125" style="5" customWidth="1"/>
    <col min="11267" max="11267" width="69" style="5" customWidth="1"/>
    <col min="11268" max="11268" width="7.140625" style="5" bestFit="1" customWidth="1"/>
    <col min="11269" max="11269" width="16" style="5" customWidth="1"/>
    <col min="11270" max="11270" width="13.85546875" style="5" customWidth="1"/>
    <col min="11271" max="11271" width="19.85546875" style="5" customWidth="1"/>
    <col min="11272" max="11272" width="8.140625" style="5" customWidth="1"/>
    <col min="11273" max="11273" width="15.7109375" style="5"/>
    <col min="11274" max="11274" width="18.28515625" style="5" customWidth="1"/>
    <col min="11275" max="11520" width="15.7109375" style="5"/>
    <col min="11521" max="11521" width="8.5703125" style="5" customWidth="1"/>
    <col min="11522" max="11522" width="13.5703125" style="5" customWidth="1"/>
    <col min="11523" max="11523" width="69" style="5" customWidth="1"/>
    <col min="11524" max="11524" width="7.140625" style="5" bestFit="1" customWidth="1"/>
    <col min="11525" max="11525" width="16" style="5" customWidth="1"/>
    <col min="11526" max="11526" width="13.85546875" style="5" customWidth="1"/>
    <col min="11527" max="11527" width="19.85546875" style="5" customWidth="1"/>
    <col min="11528" max="11528" width="8.140625" style="5" customWidth="1"/>
    <col min="11529" max="11529" width="15.7109375" style="5"/>
    <col min="11530" max="11530" width="18.28515625" style="5" customWidth="1"/>
    <col min="11531" max="11776" width="15.7109375" style="5"/>
    <col min="11777" max="11777" width="8.5703125" style="5" customWidth="1"/>
    <col min="11778" max="11778" width="13.5703125" style="5" customWidth="1"/>
    <col min="11779" max="11779" width="69" style="5" customWidth="1"/>
    <col min="11780" max="11780" width="7.140625" style="5" bestFit="1" customWidth="1"/>
    <col min="11781" max="11781" width="16" style="5" customWidth="1"/>
    <col min="11782" max="11782" width="13.85546875" style="5" customWidth="1"/>
    <col min="11783" max="11783" width="19.85546875" style="5" customWidth="1"/>
    <col min="11784" max="11784" width="8.140625" style="5" customWidth="1"/>
    <col min="11785" max="11785" width="15.7109375" style="5"/>
    <col min="11786" max="11786" width="18.28515625" style="5" customWidth="1"/>
    <col min="11787" max="12032" width="15.7109375" style="5"/>
    <col min="12033" max="12033" width="8.5703125" style="5" customWidth="1"/>
    <col min="12034" max="12034" width="13.5703125" style="5" customWidth="1"/>
    <col min="12035" max="12035" width="69" style="5" customWidth="1"/>
    <col min="12036" max="12036" width="7.140625" style="5" bestFit="1" customWidth="1"/>
    <col min="12037" max="12037" width="16" style="5" customWidth="1"/>
    <col min="12038" max="12038" width="13.85546875" style="5" customWidth="1"/>
    <col min="12039" max="12039" width="19.85546875" style="5" customWidth="1"/>
    <col min="12040" max="12040" width="8.140625" style="5" customWidth="1"/>
    <col min="12041" max="12041" width="15.7109375" style="5"/>
    <col min="12042" max="12042" width="18.28515625" style="5" customWidth="1"/>
    <col min="12043" max="12288" width="15.7109375" style="5"/>
    <col min="12289" max="12289" width="8.5703125" style="5" customWidth="1"/>
    <col min="12290" max="12290" width="13.5703125" style="5" customWidth="1"/>
    <col min="12291" max="12291" width="69" style="5" customWidth="1"/>
    <col min="12292" max="12292" width="7.140625" style="5" bestFit="1" customWidth="1"/>
    <col min="12293" max="12293" width="16" style="5" customWidth="1"/>
    <col min="12294" max="12294" width="13.85546875" style="5" customWidth="1"/>
    <col min="12295" max="12295" width="19.85546875" style="5" customWidth="1"/>
    <col min="12296" max="12296" width="8.140625" style="5" customWidth="1"/>
    <col min="12297" max="12297" width="15.7109375" style="5"/>
    <col min="12298" max="12298" width="18.28515625" style="5" customWidth="1"/>
    <col min="12299" max="12544" width="15.7109375" style="5"/>
    <col min="12545" max="12545" width="8.5703125" style="5" customWidth="1"/>
    <col min="12546" max="12546" width="13.5703125" style="5" customWidth="1"/>
    <col min="12547" max="12547" width="69" style="5" customWidth="1"/>
    <col min="12548" max="12548" width="7.140625" style="5" bestFit="1" customWidth="1"/>
    <col min="12549" max="12549" width="16" style="5" customWidth="1"/>
    <col min="12550" max="12550" width="13.85546875" style="5" customWidth="1"/>
    <col min="12551" max="12551" width="19.85546875" style="5" customWidth="1"/>
    <col min="12552" max="12552" width="8.140625" style="5" customWidth="1"/>
    <col min="12553" max="12553" width="15.7109375" style="5"/>
    <col min="12554" max="12554" width="18.28515625" style="5" customWidth="1"/>
    <col min="12555" max="12800" width="15.7109375" style="5"/>
    <col min="12801" max="12801" width="8.5703125" style="5" customWidth="1"/>
    <col min="12802" max="12802" width="13.5703125" style="5" customWidth="1"/>
    <col min="12803" max="12803" width="69" style="5" customWidth="1"/>
    <col min="12804" max="12804" width="7.140625" style="5" bestFit="1" customWidth="1"/>
    <col min="12805" max="12805" width="16" style="5" customWidth="1"/>
    <col min="12806" max="12806" width="13.85546875" style="5" customWidth="1"/>
    <col min="12807" max="12807" width="19.85546875" style="5" customWidth="1"/>
    <col min="12808" max="12808" width="8.140625" style="5" customWidth="1"/>
    <col min="12809" max="12809" width="15.7109375" style="5"/>
    <col min="12810" max="12810" width="18.28515625" style="5" customWidth="1"/>
    <col min="12811" max="13056" width="15.7109375" style="5"/>
    <col min="13057" max="13057" width="8.5703125" style="5" customWidth="1"/>
    <col min="13058" max="13058" width="13.5703125" style="5" customWidth="1"/>
    <col min="13059" max="13059" width="69" style="5" customWidth="1"/>
    <col min="13060" max="13060" width="7.140625" style="5" bestFit="1" customWidth="1"/>
    <col min="13061" max="13061" width="16" style="5" customWidth="1"/>
    <col min="13062" max="13062" width="13.85546875" style="5" customWidth="1"/>
    <col min="13063" max="13063" width="19.85546875" style="5" customWidth="1"/>
    <col min="13064" max="13064" width="8.140625" style="5" customWidth="1"/>
    <col min="13065" max="13065" width="15.7109375" style="5"/>
    <col min="13066" max="13066" width="18.28515625" style="5" customWidth="1"/>
    <col min="13067" max="13312" width="15.7109375" style="5"/>
    <col min="13313" max="13313" width="8.5703125" style="5" customWidth="1"/>
    <col min="13314" max="13314" width="13.5703125" style="5" customWidth="1"/>
    <col min="13315" max="13315" width="69" style="5" customWidth="1"/>
    <col min="13316" max="13316" width="7.140625" style="5" bestFit="1" customWidth="1"/>
    <col min="13317" max="13317" width="16" style="5" customWidth="1"/>
    <col min="13318" max="13318" width="13.85546875" style="5" customWidth="1"/>
    <col min="13319" max="13319" width="19.85546875" style="5" customWidth="1"/>
    <col min="13320" max="13320" width="8.140625" style="5" customWidth="1"/>
    <col min="13321" max="13321" width="15.7109375" style="5"/>
    <col min="13322" max="13322" width="18.28515625" style="5" customWidth="1"/>
    <col min="13323" max="13568" width="15.7109375" style="5"/>
    <col min="13569" max="13569" width="8.5703125" style="5" customWidth="1"/>
    <col min="13570" max="13570" width="13.5703125" style="5" customWidth="1"/>
    <col min="13571" max="13571" width="69" style="5" customWidth="1"/>
    <col min="13572" max="13572" width="7.140625" style="5" bestFit="1" customWidth="1"/>
    <col min="13573" max="13573" width="16" style="5" customWidth="1"/>
    <col min="13574" max="13574" width="13.85546875" style="5" customWidth="1"/>
    <col min="13575" max="13575" width="19.85546875" style="5" customWidth="1"/>
    <col min="13576" max="13576" width="8.140625" style="5" customWidth="1"/>
    <col min="13577" max="13577" width="15.7109375" style="5"/>
    <col min="13578" max="13578" width="18.28515625" style="5" customWidth="1"/>
    <col min="13579" max="13824" width="15.7109375" style="5"/>
    <col min="13825" max="13825" width="8.5703125" style="5" customWidth="1"/>
    <col min="13826" max="13826" width="13.5703125" style="5" customWidth="1"/>
    <col min="13827" max="13827" width="69" style="5" customWidth="1"/>
    <col min="13828" max="13828" width="7.140625" style="5" bestFit="1" customWidth="1"/>
    <col min="13829" max="13829" width="16" style="5" customWidth="1"/>
    <col min="13830" max="13830" width="13.85546875" style="5" customWidth="1"/>
    <col min="13831" max="13831" width="19.85546875" style="5" customWidth="1"/>
    <col min="13832" max="13832" width="8.140625" style="5" customWidth="1"/>
    <col min="13833" max="13833" width="15.7109375" style="5"/>
    <col min="13834" max="13834" width="18.28515625" style="5" customWidth="1"/>
    <col min="13835" max="14080" width="15.7109375" style="5"/>
    <col min="14081" max="14081" width="8.5703125" style="5" customWidth="1"/>
    <col min="14082" max="14082" width="13.5703125" style="5" customWidth="1"/>
    <col min="14083" max="14083" width="69" style="5" customWidth="1"/>
    <col min="14084" max="14084" width="7.140625" style="5" bestFit="1" customWidth="1"/>
    <col min="14085" max="14085" width="16" style="5" customWidth="1"/>
    <col min="14086" max="14086" width="13.85546875" style="5" customWidth="1"/>
    <col min="14087" max="14087" width="19.85546875" style="5" customWidth="1"/>
    <col min="14088" max="14088" width="8.140625" style="5" customWidth="1"/>
    <col min="14089" max="14089" width="15.7109375" style="5"/>
    <col min="14090" max="14090" width="18.28515625" style="5" customWidth="1"/>
    <col min="14091" max="14336" width="15.7109375" style="5"/>
    <col min="14337" max="14337" width="8.5703125" style="5" customWidth="1"/>
    <col min="14338" max="14338" width="13.5703125" style="5" customWidth="1"/>
    <col min="14339" max="14339" width="69" style="5" customWidth="1"/>
    <col min="14340" max="14340" width="7.140625" style="5" bestFit="1" customWidth="1"/>
    <col min="14341" max="14341" width="16" style="5" customWidth="1"/>
    <col min="14342" max="14342" width="13.85546875" style="5" customWidth="1"/>
    <col min="14343" max="14343" width="19.85546875" style="5" customWidth="1"/>
    <col min="14344" max="14344" width="8.140625" style="5" customWidth="1"/>
    <col min="14345" max="14345" width="15.7109375" style="5"/>
    <col min="14346" max="14346" width="18.28515625" style="5" customWidth="1"/>
    <col min="14347" max="14592" width="15.7109375" style="5"/>
    <col min="14593" max="14593" width="8.5703125" style="5" customWidth="1"/>
    <col min="14594" max="14594" width="13.5703125" style="5" customWidth="1"/>
    <col min="14595" max="14595" width="69" style="5" customWidth="1"/>
    <col min="14596" max="14596" width="7.140625" style="5" bestFit="1" customWidth="1"/>
    <col min="14597" max="14597" width="16" style="5" customWidth="1"/>
    <col min="14598" max="14598" width="13.85546875" style="5" customWidth="1"/>
    <col min="14599" max="14599" width="19.85546875" style="5" customWidth="1"/>
    <col min="14600" max="14600" width="8.140625" style="5" customWidth="1"/>
    <col min="14601" max="14601" width="15.7109375" style="5"/>
    <col min="14602" max="14602" width="18.28515625" style="5" customWidth="1"/>
    <col min="14603" max="14848" width="15.7109375" style="5"/>
    <col min="14849" max="14849" width="8.5703125" style="5" customWidth="1"/>
    <col min="14850" max="14850" width="13.5703125" style="5" customWidth="1"/>
    <col min="14851" max="14851" width="69" style="5" customWidth="1"/>
    <col min="14852" max="14852" width="7.140625" style="5" bestFit="1" customWidth="1"/>
    <col min="14853" max="14853" width="16" style="5" customWidth="1"/>
    <col min="14854" max="14854" width="13.85546875" style="5" customWidth="1"/>
    <col min="14855" max="14855" width="19.85546875" style="5" customWidth="1"/>
    <col min="14856" max="14856" width="8.140625" style="5" customWidth="1"/>
    <col min="14857" max="14857" width="15.7109375" style="5"/>
    <col min="14858" max="14858" width="18.28515625" style="5" customWidth="1"/>
    <col min="14859" max="15104" width="15.7109375" style="5"/>
    <col min="15105" max="15105" width="8.5703125" style="5" customWidth="1"/>
    <col min="15106" max="15106" width="13.5703125" style="5" customWidth="1"/>
    <col min="15107" max="15107" width="69" style="5" customWidth="1"/>
    <col min="15108" max="15108" width="7.140625" style="5" bestFit="1" customWidth="1"/>
    <col min="15109" max="15109" width="16" style="5" customWidth="1"/>
    <col min="15110" max="15110" width="13.85546875" style="5" customWidth="1"/>
    <col min="15111" max="15111" width="19.85546875" style="5" customWidth="1"/>
    <col min="15112" max="15112" width="8.140625" style="5" customWidth="1"/>
    <col min="15113" max="15113" width="15.7109375" style="5"/>
    <col min="15114" max="15114" width="18.28515625" style="5" customWidth="1"/>
    <col min="15115" max="15360" width="15.7109375" style="5"/>
    <col min="15361" max="15361" width="8.5703125" style="5" customWidth="1"/>
    <col min="15362" max="15362" width="13.5703125" style="5" customWidth="1"/>
    <col min="15363" max="15363" width="69" style="5" customWidth="1"/>
    <col min="15364" max="15364" width="7.140625" style="5" bestFit="1" customWidth="1"/>
    <col min="15365" max="15365" width="16" style="5" customWidth="1"/>
    <col min="15366" max="15366" width="13.85546875" style="5" customWidth="1"/>
    <col min="15367" max="15367" width="19.85546875" style="5" customWidth="1"/>
    <col min="15368" max="15368" width="8.140625" style="5" customWidth="1"/>
    <col min="15369" max="15369" width="15.7109375" style="5"/>
    <col min="15370" max="15370" width="18.28515625" style="5" customWidth="1"/>
    <col min="15371" max="15616" width="15.7109375" style="5"/>
    <col min="15617" max="15617" width="8.5703125" style="5" customWidth="1"/>
    <col min="15618" max="15618" width="13.5703125" style="5" customWidth="1"/>
    <col min="15619" max="15619" width="69" style="5" customWidth="1"/>
    <col min="15620" max="15620" width="7.140625" style="5" bestFit="1" customWidth="1"/>
    <col min="15621" max="15621" width="16" style="5" customWidth="1"/>
    <col min="15622" max="15622" width="13.85546875" style="5" customWidth="1"/>
    <col min="15623" max="15623" width="19.85546875" style="5" customWidth="1"/>
    <col min="15624" max="15624" width="8.140625" style="5" customWidth="1"/>
    <col min="15625" max="15625" width="15.7109375" style="5"/>
    <col min="15626" max="15626" width="18.28515625" style="5" customWidth="1"/>
    <col min="15627" max="15872" width="15.7109375" style="5"/>
    <col min="15873" max="15873" width="8.5703125" style="5" customWidth="1"/>
    <col min="15874" max="15874" width="13.5703125" style="5" customWidth="1"/>
    <col min="15875" max="15875" width="69" style="5" customWidth="1"/>
    <col min="15876" max="15876" width="7.140625" style="5" bestFit="1" customWidth="1"/>
    <col min="15877" max="15877" width="16" style="5" customWidth="1"/>
    <col min="15878" max="15878" width="13.85546875" style="5" customWidth="1"/>
    <col min="15879" max="15879" width="19.85546875" style="5" customWidth="1"/>
    <col min="15880" max="15880" width="8.140625" style="5" customWidth="1"/>
    <col min="15881" max="15881" width="15.7109375" style="5"/>
    <col min="15882" max="15882" width="18.28515625" style="5" customWidth="1"/>
    <col min="15883" max="16128" width="15.7109375" style="5"/>
    <col min="16129" max="16129" width="8.5703125" style="5" customWidth="1"/>
    <col min="16130" max="16130" width="13.5703125" style="5" customWidth="1"/>
    <col min="16131" max="16131" width="69" style="5" customWidth="1"/>
    <col min="16132" max="16132" width="7.140625" style="5" bestFit="1" customWidth="1"/>
    <col min="16133" max="16133" width="16" style="5" customWidth="1"/>
    <col min="16134" max="16134" width="13.85546875" style="5" customWidth="1"/>
    <col min="16135" max="16135" width="19.85546875" style="5" customWidth="1"/>
    <col min="16136" max="16136" width="8.140625" style="5" customWidth="1"/>
    <col min="16137" max="16137" width="15.7109375" style="5"/>
    <col min="16138" max="16138" width="18.28515625" style="5" customWidth="1"/>
    <col min="16139" max="16384" width="15.7109375" style="5"/>
  </cols>
  <sheetData>
    <row r="1" spans="1:14" ht="25.5">
      <c r="A1" s="100" t="s">
        <v>1</v>
      </c>
      <c r="B1" s="101"/>
      <c r="C1" s="101"/>
      <c r="D1" s="101"/>
      <c r="E1" s="1"/>
      <c r="F1" s="2"/>
      <c r="G1" s="3"/>
      <c r="H1" s="4"/>
    </row>
    <row r="2" spans="1:14" ht="20.25">
      <c r="A2" s="102" t="s">
        <v>13</v>
      </c>
      <c r="B2" s="103"/>
      <c r="C2" s="103"/>
      <c r="D2" s="103"/>
      <c r="E2" s="7"/>
      <c r="F2" s="33"/>
      <c r="G2" s="8"/>
      <c r="H2" s="4"/>
    </row>
    <row r="3" spans="1:14" ht="15.75" customHeight="1">
      <c r="A3" s="110" t="s">
        <v>3</v>
      </c>
      <c r="B3" s="111"/>
      <c r="C3" s="111"/>
      <c r="D3" s="111"/>
      <c r="E3" s="26"/>
      <c r="F3" s="9"/>
      <c r="G3" s="8"/>
      <c r="H3" s="4"/>
    </row>
    <row r="4" spans="1:14">
      <c r="A4" s="41" t="s">
        <v>4</v>
      </c>
      <c r="B4" s="42"/>
      <c r="C4" s="10"/>
      <c r="D4" s="109" t="s">
        <v>5</v>
      </c>
      <c r="E4" s="109"/>
      <c r="F4" s="31" t="s">
        <v>2</v>
      </c>
      <c r="G4" s="8"/>
      <c r="H4" s="4"/>
    </row>
    <row r="5" spans="1:14" ht="18" customHeight="1">
      <c r="A5" s="104" t="s">
        <v>31</v>
      </c>
      <c r="B5" s="105"/>
      <c r="C5" s="105"/>
      <c r="D5" s="106" t="s">
        <v>101</v>
      </c>
      <c r="E5" s="106"/>
      <c r="F5" s="32">
        <f ca="1">NOW()</f>
        <v>44250.901619097225</v>
      </c>
      <c r="G5" s="8"/>
      <c r="H5" s="4"/>
    </row>
    <row r="6" spans="1:14">
      <c r="A6" s="107" t="s">
        <v>6</v>
      </c>
      <c r="B6" s="108"/>
      <c r="C6" s="108"/>
      <c r="D6" s="109" t="s">
        <v>32</v>
      </c>
      <c r="E6" s="109"/>
      <c r="F6" s="9"/>
      <c r="G6" s="8"/>
      <c r="H6" s="4"/>
      <c r="I6" s="24"/>
    </row>
    <row r="7" spans="1:14" ht="18.75" thickBot="1">
      <c r="A7" s="97" t="s">
        <v>26</v>
      </c>
      <c r="B7" s="98"/>
      <c r="C7" s="98"/>
      <c r="D7" s="99">
        <v>20</v>
      </c>
      <c r="E7" s="99"/>
      <c r="F7" s="39"/>
      <c r="G7" s="11"/>
      <c r="H7" s="4"/>
      <c r="I7" s="25"/>
    </row>
    <row r="8" spans="1:14" s="13" customFormat="1" ht="27.75" thickBot="1">
      <c r="A8" s="27">
        <v>1</v>
      </c>
      <c r="B8" s="47" t="s">
        <v>100</v>
      </c>
      <c r="C8" s="28" t="s">
        <v>11</v>
      </c>
      <c r="D8" s="45" t="s">
        <v>14</v>
      </c>
      <c r="E8" s="43" t="s">
        <v>7</v>
      </c>
      <c r="F8" s="46" t="s">
        <v>12</v>
      </c>
      <c r="G8" s="44" t="s">
        <v>8</v>
      </c>
      <c r="H8" s="15"/>
      <c r="J8" s="29"/>
      <c r="N8" s="14"/>
    </row>
    <row r="9" spans="1:14" s="13" customFormat="1" ht="18">
      <c r="A9" s="54"/>
      <c r="B9" s="55"/>
      <c r="C9" s="56" t="s">
        <v>27</v>
      </c>
      <c r="D9" s="57"/>
      <c r="E9" s="58"/>
      <c r="F9" s="48"/>
      <c r="G9" s="59"/>
      <c r="H9" s="15" t="e">
        <f>G9/$G$52</f>
        <v>#DIV/0!</v>
      </c>
      <c r="J9" s="29"/>
      <c r="N9" s="14"/>
    </row>
    <row r="10" spans="1:14" s="13" customFormat="1" ht="18">
      <c r="A10" s="60" t="s">
        <v>15</v>
      </c>
      <c r="B10" s="61" t="s">
        <v>30</v>
      </c>
      <c r="C10" s="62" t="str">
        <f>UPPER("Veículo leve - pick up (97kw)")</f>
        <v>VEÍCULO LEVE - PICK UP (97KW)</v>
      </c>
      <c r="D10" s="63" t="s">
        <v>10</v>
      </c>
      <c r="E10" s="64">
        <v>8</v>
      </c>
      <c r="F10" s="49"/>
      <c r="G10" s="65">
        <f>E10*F10</f>
        <v>0</v>
      </c>
      <c r="H10" s="15" t="e">
        <f>G10/$G$52</f>
        <v>#DIV/0!</v>
      </c>
      <c r="J10" s="29"/>
      <c r="N10" s="14"/>
    </row>
    <row r="11" spans="1:14" s="13" customFormat="1" ht="18">
      <c r="A11" s="60"/>
      <c r="B11" s="61"/>
      <c r="C11" s="66" t="s">
        <v>33</v>
      </c>
      <c r="D11" s="63"/>
      <c r="E11" s="64"/>
      <c r="F11" s="49"/>
      <c r="G11" s="65">
        <f t="shared" ref="G11:G21" si="0">E11*F11</f>
        <v>0</v>
      </c>
      <c r="H11" s="15" t="e">
        <f>G11/$G$52</f>
        <v>#DIV/0!</v>
      </c>
      <c r="J11" s="29"/>
      <c r="N11" s="14"/>
    </row>
    <row r="12" spans="1:14" s="13" customFormat="1" ht="18">
      <c r="A12" s="60" t="s">
        <v>16</v>
      </c>
      <c r="B12" s="61">
        <v>90776</v>
      </c>
      <c r="C12" s="67" t="s">
        <v>35</v>
      </c>
      <c r="D12" s="63" t="s">
        <v>10</v>
      </c>
      <c r="E12" s="64">
        <f>5*8</f>
        <v>40</v>
      </c>
      <c r="F12" s="49"/>
      <c r="G12" s="65">
        <f t="shared" si="0"/>
        <v>0</v>
      </c>
      <c r="H12" s="15"/>
      <c r="J12" s="29"/>
      <c r="N12" s="14"/>
    </row>
    <row r="13" spans="1:14" s="13" customFormat="1" ht="18">
      <c r="A13" s="60" t="s">
        <v>17</v>
      </c>
      <c r="B13" s="61">
        <v>88264</v>
      </c>
      <c r="C13" s="67" t="s">
        <v>25</v>
      </c>
      <c r="D13" s="63" t="s">
        <v>10</v>
      </c>
      <c r="E13" s="64">
        <f>E12*2</f>
        <v>80</v>
      </c>
      <c r="F13" s="49"/>
      <c r="G13" s="65">
        <f t="shared" si="0"/>
        <v>0</v>
      </c>
      <c r="H13" s="15" t="e">
        <f>G13/$G$52</f>
        <v>#DIV/0!</v>
      </c>
      <c r="J13" s="29"/>
      <c r="N13" s="14"/>
    </row>
    <row r="14" spans="1:14" s="13" customFormat="1" ht="18">
      <c r="A14" s="60" t="s">
        <v>18</v>
      </c>
      <c r="B14" s="61">
        <v>88247</v>
      </c>
      <c r="C14" s="67" t="s">
        <v>24</v>
      </c>
      <c r="D14" s="63" t="s">
        <v>10</v>
      </c>
      <c r="E14" s="64">
        <f>E12*5</f>
        <v>200</v>
      </c>
      <c r="F14" s="49"/>
      <c r="G14" s="65">
        <f t="shared" si="0"/>
        <v>0</v>
      </c>
      <c r="H14" s="15" t="e">
        <f>G14/$G$52</f>
        <v>#DIV/0!</v>
      </c>
      <c r="J14" s="29"/>
      <c r="N14" s="14"/>
    </row>
    <row r="15" spans="1:14" s="13" customFormat="1" ht="36">
      <c r="A15" s="60" t="s">
        <v>19</v>
      </c>
      <c r="B15" s="61">
        <v>1015</v>
      </c>
      <c r="C15" s="67" t="s">
        <v>39</v>
      </c>
      <c r="D15" s="63" t="s">
        <v>0</v>
      </c>
      <c r="E15" s="64">
        <v>50</v>
      </c>
      <c r="F15" s="49"/>
      <c r="G15" s="65">
        <f t="shared" si="0"/>
        <v>0</v>
      </c>
      <c r="H15" s="15" t="e">
        <f>G15/$G$52</f>
        <v>#DIV/0!</v>
      </c>
      <c r="J15" s="29"/>
      <c r="N15" s="14"/>
    </row>
    <row r="16" spans="1:14" s="13" customFormat="1" ht="18">
      <c r="A16" s="60" t="s">
        <v>20</v>
      </c>
      <c r="B16" s="61">
        <v>955</v>
      </c>
      <c r="C16" s="67" t="s">
        <v>34</v>
      </c>
      <c r="D16" s="63" t="s">
        <v>0</v>
      </c>
      <c r="E16" s="64">
        <v>500</v>
      </c>
      <c r="F16" s="49"/>
      <c r="G16" s="65">
        <f t="shared" si="0"/>
        <v>0</v>
      </c>
      <c r="H16" s="15" t="e">
        <f>G16/$G$52</f>
        <v>#DIV/0!</v>
      </c>
      <c r="J16" s="29"/>
      <c r="N16" s="14"/>
    </row>
    <row r="17" spans="1:14" s="13" customFormat="1" ht="18">
      <c r="A17" s="60" t="s">
        <v>21</v>
      </c>
      <c r="B17" s="61">
        <v>867</v>
      </c>
      <c r="C17" s="67" t="s">
        <v>47</v>
      </c>
      <c r="D17" s="63" t="s">
        <v>0</v>
      </c>
      <c r="E17" s="64">
        <v>170</v>
      </c>
      <c r="F17" s="49"/>
      <c r="G17" s="65">
        <f t="shared" si="0"/>
        <v>0</v>
      </c>
      <c r="H17" s="15"/>
      <c r="J17" s="29"/>
      <c r="N17" s="14"/>
    </row>
    <row r="18" spans="1:14" s="13" customFormat="1" ht="18">
      <c r="A18" s="60" t="s">
        <v>37</v>
      </c>
      <c r="B18" s="61" t="s">
        <v>42</v>
      </c>
      <c r="C18" s="67" t="str">
        <f>UPPER("Terminal de compressão para cabo de 240 mm2")</f>
        <v>TERMINAL DE COMPRESSÃO PARA CABO DE 240 MM2</v>
      </c>
      <c r="D18" s="63" t="s">
        <v>14</v>
      </c>
      <c r="E18" s="64">
        <v>16</v>
      </c>
      <c r="F18" s="49"/>
      <c r="G18" s="65">
        <f t="shared" si="0"/>
        <v>0</v>
      </c>
      <c r="H18" s="15" t="e">
        <f t="shared" ref="H18:H31" si="1">G18/$G$52</f>
        <v>#DIV/0!</v>
      </c>
      <c r="J18" s="29"/>
      <c r="N18" s="14"/>
    </row>
    <row r="19" spans="1:14" s="13" customFormat="1" ht="18">
      <c r="A19" s="60" t="s">
        <v>22</v>
      </c>
      <c r="B19" s="68" t="s">
        <v>45</v>
      </c>
      <c r="C19" s="69" t="s">
        <v>46</v>
      </c>
      <c r="D19" s="70" t="s">
        <v>44</v>
      </c>
      <c r="E19" s="71">
        <v>8</v>
      </c>
      <c r="F19" s="50"/>
      <c r="G19" s="65">
        <f t="shared" si="0"/>
        <v>0</v>
      </c>
      <c r="H19" s="15" t="e">
        <f t="shared" si="1"/>
        <v>#DIV/0!</v>
      </c>
      <c r="J19" s="29"/>
      <c r="N19" s="14"/>
    </row>
    <row r="20" spans="1:14" s="13" customFormat="1" ht="54">
      <c r="A20" s="60" t="s">
        <v>23</v>
      </c>
      <c r="B20" s="61" t="s">
        <v>43</v>
      </c>
      <c r="C20" s="67" t="s">
        <v>99</v>
      </c>
      <c r="D20" s="63" t="s">
        <v>14</v>
      </c>
      <c r="E20" s="64">
        <v>6</v>
      </c>
      <c r="F20" s="49"/>
      <c r="G20" s="65">
        <f t="shared" si="0"/>
        <v>0</v>
      </c>
      <c r="H20" s="15" t="e">
        <f t="shared" si="1"/>
        <v>#DIV/0!</v>
      </c>
      <c r="J20" s="29"/>
      <c r="N20" s="14"/>
    </row>
    <row r="21" spans="1:14" s="13" customFormat="1" ht="18">
      <c r="A21" s="60" t="s">
        <v>38</v>
      </c>
      <c r="B21" s="72" t="s">
        <v>102</v>
      </c>
      <c r="C21" s="67" t="str">
        <f>UPPER("Fusível HH 15KV de 2.5A a 50A - 15A")</f>
        <v>FUSÍVEL HH 15KV DE 2.5A A 50A - 15A</v>
      </c>
      <c r="D21" s="63" t="s">
        <v>14</v>
      </c>
      <c r="E21" s="73">
        <v>6</v>
      </c>
      <c r="F21" s="49"/>
      <c r="G21" s="65">
        <f t="shared" si="0"/>
        <v>0</v>
      </c>
      <c r="H21" s="15" t="e">
        <f t="shared" si="1"/>
        <v>#DIV/0!</v>
      </c>
      <c r="J21" s="29"/>
      <c r="N21" s="14"/>
    </row>
    <row r="22" spans="1:14" s="13" customFormat="1" ht="18">
      <c r="A22" s="60" t="s">
        <v>41</v>
      </c>
      <c r="B22" s="72">
        <v>20111</v>
      </c>
      <c r="C22" s="67" t="s">
        <v>40</v>
      </c>
      <c r="D22" s="63" t="s">
        <v>14</v>
      </c>
      <c r="E22" s="73">
        <v>8</v>
      </c>
      <c r="F22" s="49"/>
      <c r="G22" s="65">
        <f t="shared" ref="G22" si="2">E22*F22</f>
        <v>0</v>
      </c>
      <c r="H22" s="15" t="e">
        <f t="shared" si="1"/>
        <v>#DIV/0!</v>
      </c>
      <c r="J22" s="29"/>
      <c r="N22" s="14"/>
    </row>
    <row r="23" spans="1:14" s="13" customFormat="1" ht="18">
      <c r="A23" s="60"/>
      <c r="B23" s="72"/>
      <c r="C23" s="74" t="s">
        <v>48</v>
      </c>
      <c r="D23" s="63"/>
      <c r="E23" s="73"/>
      <c r="F23" s="49"/>
      <c r="G23" s="65">
        <f t="shared" ref="G23:G49" si="3">E23*F23</f>
        <v>0</v>
      </c>
      <c r="H23" s="15" t="e">
        <f t="shared" si="1"/>
        <v>#DIV/0!</v>
      </c>
      <c r="J23" s="29"/>
      <c r="N23" s="14"/>
    </row>
    <row r="24" spans="1:14" s="13" customFormat="1" ht="18">
      <c r="A24" s="60" t="s">
        <v>60</v>
      </c>
      <c r="B24" s="72" t="s">
        <v>55</v>
      </c>
      <c r="C24" s="67" t="s">
        <v>49</v>
      </c>
      <c r="D24" s="63" t="s">
        <v>53</v>
      </c>
      <c r="E24" s="73">
        <v>0.5</v>
      </c>
      <c r="F24" s="49"/>
      <c r="G24" s="65">
        <f t="shared" si="3"/>
        <v>0</v>
      </c>
      <c r="H24" s="15" t="e">
        <f t="shared" si="1"/>
        <v>#DIV/0!</v>
      </c>
      <c r="J24" s="29"/>
      <c r="N24" s="14"/>
    </row>
    <row r="25" spans="1:14" s="13" customFormat="1" ht="18">
      <c r="A25" s="60" t="s">
        <v>61</v>
      </c>
      <c r="B25" s="72">
        <v>93358</v>
      </c>
      <c r="C25" s="67" t="s">
        <v>50</v>
      </c>
      <c r="D25" s="63" t="s">
        <v>53</v>
      </c>
      <c r="E25" s="73">
        <v>0.5</v>
      </c>
      <c r="F25" s="49"/>
      <c r="G25" s="65">
        <f t="shared" si="3"/>
        <v>0</v>
      </c>
      <c r="H25" s="15" t="e">
        <f t="shared" si="1"/>
        <v>#DIV/0!</v>
      </c>
      <c r="J25" s="29"/>
      <c r="N25" s="14"/>
    </row>
    <row r="26" spans="1:14" s="13" customFormat="1" ht="18">
      <c r="A26" s="60" t="s">
        <v>62</v>
      </c>
      <c r="B26" s="72">
        <v>96995</v>
      </c>
      <c r="C26" s="67" t="s">
        <v>54</v>
      </c>
      <c r="D26" s="63" t="s">
        <v>53</v>
      </c>
      <c r="E26" s="73">
        <v>0.5</v>
      </c>
      <c r="F26" s="49"/>
      <c r="G26" s="65">
        <f t="shared" si="3"/>
        <v>0</v>
      </c>
      <c r="H26" s="15" t="e">
        <f t="shared" si="1"/>
        <v>#DIV/0!</v>
      </c>
      <c r="J26" s="29"/>
      <c r="N26" s="14"/>
    </row>
    <row r="27" spans="1:14" s="13" customFormat="1" ht="18">
      <c r="A27" s="60" t="s">
        <v>63</v>
      </c>
      <c r="B27" s="72">
        <v>94996</v>
      </c>
      <c r="C27" s="67" t="s">
        <v>51</v>
      </c>
      <c r="D27" s="63" t="s">
        <v>56</v>
      </c>
      <c r="E27" s="73">
        <v>3</v>
      </c>
      <c r="F27" s="49"/>
      <c r="G27" s="65">
        <f t="shared" si="3"/>
        <v>0</v>
      </c>
      <c r="H27" s="15" t="e">
        <f t="shared" si="1"/>
        <v>#DIV/0!</v>
      </c>
      <c r="J27" s="29"/>
      <c r="N27" s="14"/>
    </row>
    <row r="28" spans="1:14" s="13" customFormat="1" ht="18" customHeight="1">
      <c r="A28" s="60" t="s">
        <v>64</v>
      </c>
      <c r="B28" s="72" t="s">
        <v>58</v>
      </c>
      <c r="C28" s="67" t="str">
        <f>UPPER("Canaleta em tijolo maciço 45x40cm com tampa de concreto")</f>
        <v>CANALETA EM TIJOLO MACIÇO 45X40CM COM TAMPA DE CONCRETO</v>
      </c>
      <c r="D28" s="63" t="s">
        <v>0</v>
      </c>
      <c r="E28" s="73">
        <v>11.5</v>
      </c>
      <c r="F28" s="49"/>
      <c r="G28" s="65">
        <f t="shared" si="3"/>
        <v>0</v>
      </c>
      <c r="H28" s="15" t="e">
        <f t="shared" si="1"/>
        <v>#DIV/0!</v>
      </c>
      <c r="J28" s="29"/>
      <c r="N28" s="14"/>
    </row>
    <row r="29" spans="1:14" s="13" customFormat="1" ht="18" customHeight="1">
      <c r="A29" s="60" t="s">
        <v>73</v>
      </c>
      <c r="B29" s="72">
        <v>87893</v>
      </c>
      <c r="C29" s="67" t="s">
        <v>86</v>
      </c>
      <c r="D29" s="63" t="s">
        <v>56</v>
      </c>
      <c r="E29" s="73">
        <f>E28*0.5*3</f>
        <v>17.25</v>
      </c>
      <c r="F29" s="49"/>
      <c r="G29" s="65">
        <f t="shared" si="3"/>
        <v>0</v>
      </c>
      <c r="H29" s="15" t="e">
        <f t="shared" si="1"/>
        <v>#DIV/0!</v>
      </c>
      <c r="J29" s="29"/>
      <c r="N29" s="14"/>
    </row>
    <row r="30" spans="1:14" s="13" customFormat="1" ht="18" customHeight="1">
      <c r="A30" s="60" t="s">
        <v>74</v>
      </c>
      <c r="B30" s="72">
        <v>87530</v>
      </c>
      <c r="C30" s="67" t="s">
        <v>87</v>
      </c>
      <c r="D30" s="63" t="s">
        <v>56</v>
      </c>
      <c r="E30" s="73">
        <f>E29</f>
        <v>17.25</v>
      </c>
      <c r="F30" s="49"/>
      <c r="G30" s="65">
        <f t="shared" si="3"/>
        <v>0</v>
      </c>
      <c r="H30" s="15" t="e">
        <f t="shared" si="1"/>
        <v>#DIV/0!</v>
      </c>
      <c r="J30" s="29"/>
      <c r="N30" s="14"/>
    </row>
    <row r="31" spans="1:14" s="13" customFormat="1" ht="36">
      <c r="A31" s="60" t="s">
        <v>75</v>
      </c>
      <c r="B31" s="72" t="s">
        <v>93</v>
      </c>
      <c r="C31" s="67" t="str">
        <f>UPPER("Pintura para interiores, sobre paredes ou tetos, com lixamento, aplicação de 01 demão de líquido selador e 02 demãos de tinta pva latex convencional")</f>
        <v>PINTURA PARA INTERIORES, SOBRE PAREDES OU TETOS, COM LIXAMENTO, APLICAÇÃO DE 01 DEMÃO DE LÍQUIDO SELADOR E 02 DEMÃOS DE TINTA PVA LATEX CONVENCIONAL</v>
      </c>
      <c r="D31" s="63" t="s">
        <v>56</v>
      </c>
      <c r="E31" s="73">
        <f>E30</f>
        <v>17.25</v>
      </c>
      <c r="F31" s="49"/>
      <c r="G31" s="65">
        <f t="shared" si="3"/>
        <v>0</v>
      </c>
      <c r="H31" s="15" t="e">
        <f t="shared" si="1"/>
        <v>#DIV/0!</v>
      </c>
      <c r="J31" s="29"/>
      <c r="N31" s="14"/>
    </row>
    <row r="32" spans="1:14" s="13" customFormat="1" ht="18">
      <c r="A32" s="60" t="s">
        <v>76</v>
      </c>
      <c r="B32" s="72" t="s">
        <v>57</v>
      </c>
      <c r="C32" s="67" t="str">
        <f>UPPER("Tampa de concreto ARMADO para caixas de passagem 1,00x1,00mx0,07m")</f>
        <v>TAMPA DE CONCRETO ARMADO PARA CAIXAS DE PASSAGEM 1,00X1,00MX0,07M</v>
      </c>
      <c r="D32" s="63" t="s">
        <v>14</v>
      </c>
      <c r="E32" s="73">
        <v>1</v>
      </c>
      <c r="F32" s="49"/>
      <c r="G32" s="65">
        <f t="shared" si="3"/>
        <v>0</v>
      </c>
      <c r="H32" s="15" t="e">
        <f t="shared" ref="H32:H41" si="4">G32/$G$52</f>
        <v>#DIV/0!</v>
      </c>
      <c r="J32" s="29"/>
      <c r="N32" s="14"/>
    </row>
    <row r="33" spans="1:14" s="13" customFormat="1" ht="18">
      <c r="A33" s="60"/>
      <c r="B33" s="72"/>
      <c r="C33" s="74" t="s">
        <v>52</v>
      </c>
      <c r="D33" s="63"/>
      <c r="E33" s="73"/>
      <c r="F33" s="49"/>
      <c r="G33" s="65">
        <f t="shared" si="3"/>
        <v>0</v>
      </c>
      <c r="H33" s="15" t="e">
        <f t="shared" si="4"/>
        <v>#DIV/0!</v>
      </c>
      <c r="J33" s="29"/>
      <c r="N33" s="14"/>
    </row>
    <row r="34" spans="1:14" s="13" customFormat="1" ht="18">
      <c r="A34" s="60" t="s">
        <v>77</v>
      </c>
      <c r="B34" s="72">
        <v>39255</v>
      </c>
      <c r="C34" s="67" t="s">
        <v>65</v>
      </c>
      <c r="D34" s="75" t="s">
        <v>0</v>
      </c>
      <c r="E34" s="73">
        <f>E41*5</f>
        <v>45</v>
      </c>
      <c r="F34" s="51"/>
      <c r="G34" s="65">
        <f t="shared" si="3"/>
        <v>0</v>
      </c>
      <c r="H34" s="15" t="e">
        <f t="shared" si="4"/>
        <v>#DIV/0!</v>
      </c>
      <c r="J34" s="29"/>
      <c r="N34" s="14"/>
    </row>
    <row r="35" spans="1:14" s="13" customFormat="1" ht="18">
      <c r="A35" s="60" t="s">
        <v>78</v>
      </c>
      <c r="B35" s="72" t="s">
        <v>66</v>
      </c>
      <c r="C35" s="67" t="s">
        <v>67</v>
      </c>
      <c r="D35" s="75" t="s">
        <v>14</v>
      </c>
      <c r="E35" s="73">
        <f>E34</f>
        <v>45</v>
      </c>
      <c r="F35" s="51"/>
      <c r="G35" s="65">
        <f t="shared" si="3"/>
        <v>0</v>
      </c>
      <c r="H35" s="15" t="e">
        <f t="shared" si="4"/>
        <v>#DIV/0!</v>
      </c>
      <c r="J35" s="29"/>
      <c r="N35" s="14"/>
    </row>
    <row r="36" spans="1:14" s="13" customFormat="1" ht="18">
      <c r="A36" s="60" t="s">
        <v>79</v>
      </c>
      <c r="B36" s="72">
        <v>7568</v>
      </c>
      <c r="C36" s="67" t="s">
        <v>68</v>
      </c>
      <c r="D36" s="75" t="s">
        <v>14</v>
      </c>
      <c r="E36" s="73">
        <f>E35*2</f>
        <v>90</v>
      </c>
      <c r="F36" s="51"/>
      <c r="G36" s="65">
        <f t="shared" si="3"/>
        <v>0</v>
      </c>
      <c r="H36" s="15" t="e">
        <f t="shared" si="4"/>
        <v>#DIV/0!</v>
      </c>
      <c r="J36" s="29"/>
      <c r="N36" s="14"/>
    </row>
    <row r="37" spans="1:14" s="13" customFormat="1" ht="18">
      <c r="A37" s="60" t="s">
        <v>80</v>
      </c>
      <c r="B37" s="72" t="s">
        <v>66</v>
      </c>
      <c r="C37" s="67" t="s">
        <v>69</v>
      </c>
      <c r="D37" s="75" t="s">
        <v>14</v>
      </c>
      <c r="E37" s="73">
        <f>E41</f>
        <v>9</v>
      </c>
      <c r="F37" s="49"/>
      <c r="G37" s="65">
        <f t="shared" si="3"/>
        <v>0</v>
      </c>
      <c r="H37" s="15" t="e">
        <f t="shared" si="4"/>
        <v>#DIV/0!</v>
      </c>
      <c r="J37" s="29"/>
      <c r="N37" s="14"/>
    </row>
    <row r="38" spans="1:14" s="13" customFormat="1" ht="18">
      <c r="A38" s="60" t="s">
        <v>81</v>
      </c>
      <c r="B38" s="72" t="s">
        <v>66</v>
      </c>
      <c r="C38" s="67" t="s">
        <v>70</v>
      </c>
      <c r="D38" s="75" t="s">
        <v>14</v>
      </c>
      <c r="E38" s="73">
        <v>20</v>
      </c>
      <c r="F38" s="49"/>
      <c r="G38" s="65">
        <f t="shared" si="3"/>
        <v>0</v>
      </c>
      <c r="H38" s="15" t="e">
        <f t="shared" si="4"/>
        <v>#DIV/0!</v>
      </c>
      <c r="J38" s="29"/>
      <c r="N38" s="14"/>
    </row>
    <row r="39" spans="1:14" s="13" customFormat="1" ht="18">
      <c r="A39" s="60" t="s">
        <v>82</v>
      </c>
      <c r="B39" s="72" t="s">
        <v>66</v>
      </c>
      <c r="C39" s="67" t="s">
        <v>94</v>
      </c>
      <c r="D39" s="75" t="s">
        <v>14</v>
      </c>
      <c r="E39" s="73">
        <v>10</v>
      </c>
      <c r="F39" s="49"/>
      <c r="G39" s="65">
        <f t="shared" si="3"/>
        <v>0</v>
      </c>
      <c r="H39" s="15" t="e">
        <f t="shared" si="4"/>
        <v>#DIV/0!</v>
      </c>
      <c r="J39" s="29"/>
      <c r="N39" s="14"/>
    </row>
    <row r="40" spans="1:14" s="13" customFormat="1" ht="18">
      <c r="A40" s="60" t="s">
        <v>83</v>
      </c>
      <c r="B40" s="72">
        <v>34653</v>
      </c>
      <c r="C40" s="67" t="s">
        <v>96</v>
      </c>
      <c r="D40" s="63" t="s">
        <v>14</v>
      </c>
      <c r="E40" s="73">
        <f>E41*2</f>
        <v>18</v>
      </c>
      <c r="F40" s="49"/>
      <c r="G40" s="65">
        <f t="shared" si="3"/>
        <v>0</v>
      </c>
      <c r="H40" s="15" t="e">
        <f t="shared" si="4"/>
        <v>#DIV/0!</v>
      </c>
      <c r="J40" s="29"/>
      <c r="N40" s="14"/>
    </row>
    <row r="41" spans="1:14" s="13" customFormat="1" ht="36">
      <c r="A41" s="60" t="s">
        <v>84</v>
      </c>
      <c r="B41" s="72">
        <v>39801</v>
      </c>
      <c r="C41" s="67" t="s">
        <v>98</v>
      </c>
      <c r="D41" s="63" t="s">
        <v>14</v>
      </c>
      <c r="E41" s="73">
        <v>9</v>
      </c>
      <c r="F41" s="49"/>
      <c r="G41" s="65">
        <f t="shared" si="3"/>
        <v>0</v>
      </c>
      <c r="H41" s="15" t="e">
        <f t="shared" si="4"/>
        <v>#DIV/0!</v>
      </c>
      <c r="J41" s="29"/>
      <c r="N41" s="14"/>
    </row>
    <row r="42" spans="1:14" s="13" customFormat="1" ht="18">
      <c r="A42" s="60" t="s">
        <v>85</v>
      </c>
      <c r="B42" s="72">
        <v>12015</v>
      </c>
      <c r="C42" s="67" t="s">
        <v>71</v>
      </c>
      <c r="D42" s="63" t="s">
        <v>14</v>
      </c>
      <c r="E42" s="73">
        <v>15</v>
      </c>
      <c r="F42" s="49"/>
      <c r="G42" s="65">
        <f t="shared" si="3"/>
        <v>0</v>
      </c>
      <c r="H42" s="15" t="e">
        <f t="shared" ref="H42:H45" si="5">G42/$G$52</f>
        <v>#DIV/0!</v>
      </c>
      <c r="J42" s="29"/>
      <c r="N42" s="14"/>
    </row>
    <row r="43" spans="1:14" s="13" customFormat="1" ht="18">
      <c r="A43" s="60" t="s">
        <v>89</v>
      </c>
      <c r="B43" s="72">
        <v>7543</v>
      </c>
      <c r="C43" s="67" t="s">
        <v>72</v>
      </c>
      <c r="D43" s="63" t="s">
        <v>14</v>
      </c>
      <c r="E43" s="73">
        <f>E42</f>
        <v>15</v>
      </c>
      <c r="F43" s="49"/>
      <c r="G43" s="65">
        <f t="shared" si="3"/>
        <v>0</v>
      </c>
      <c r="H43" s="15" t="e">
        <f t="shared" si="5"/>
        <v>#DIV/0!</v>
      </c>
      <c r="J43" s="29"/>
      <c r="N43" s="14"/>
    </row>
    <row r="44" spans="1:14" s="13" customFormat="1" ht="36">
      <c r="A44" s="60" t="s">
        <v>90</v>
      </c>
      <c r="B44" s="72">
        <v>1014</v>
      </c>
      <c r="C44" s="67" t="s">
        <v>88</v>
      </c>
      <c r="D44" s="63" t="s">
        <v>0</v>
      </c>
      <c r="E44" s="73">
        <f>E34*10</f>
        <v>450</v>
      </c>
      <c r="F44" s="49"/>
      <c r="G44" s="65">
        <f t="shared" si="3"/>
        <v>0</v>
      </c>
      <c r="H44" s="15" t="e">
        <f t="shared" si="5"/>
        <v>#DIV/0!</v>
      </c>
      <c r="J44" s="29"/>
      <c r="N44" s="14"/>
    </row>
    <row r="45" spans="1:14" s="13" customFormat="1" ht="18">
      <c r="A45" s="60" t="s">
        <v>91</v>
      </c>
      <c r="B45" s="72" t="s">
        <v>59</v>
      </c>
      <c r="C45" s="67" t="str">
        <f>UPPER("Fornecimento de cabo multiplexado para rede 3x1x16+16mm2")</f>
        <v>FORNECIMENTO DE CABO MULTIPLEXADO PARA REDE 3X1X16+16MM2</v>
      </c>
      <c r="D45" s="63" t="s">
        <v>0</v>
      </c>
      <c r="E45" s="73">
        <v>200</v>
      </c>
      <c r="F45" s="49"/>
      <c r="G45" s="65">
        <f t="shared" si="3"/>
        <v>0</v>
      </c>
      <c r="H45" s="15" t="e">
        <f t="shared" si="5"/>
        <v>#DIV/0!</v>
      </c>
      <c r="J45" s="29"/>
      <c r="N45" s="14"/>
    </row>
    <row r="46" spans="1:14" s="13" customFormat="1" ht="18">
      <c r="A46" s="60" t="s">
        <v>92</v>
      </c>
      <c r="B46" s="61">
        <v>88264</v>
      </c>
      <c r="C46" s="67" t="s">
        <v>25</v>
      </c>
      <c r="D46" s="63" t="s">
        <v>10</v>
      </c>
      <c r="E46" s="64">
        <v>40</v>
      </c>
      <c r="F46" s="49"/>
      <c r="G46" s="65">
        <f t="shared" si="3"/>
        <v>0</v>
      </c>
      <c r="H46" s="15" t="e">
        <f t="shared" ref="H46:H53" si="6">G46/$G$52</f>
        <v>#DIV/0!</v>
      </c>
      <c r="J46" s="29"/>
      <c r="N46" s="14"/>
    </row>
    <row r="47" spans="1:14" s="13" customFormat="1" ht="18">
      <c r="A47" s="60" t="s">
        <v>95</v>
      </c>
      <c r="B47" s="61">
        <v>88247</v>
      </c>
      <c r="C47" s="67" t="s">
        <v>24</v>
      </c>
      <c r="D47" s="63" t="s">
        <v>10</v>
      </c>
      <c r="E47" s="64">
        <v>80</v>
      </c>
      <c r="F47" s="49"/>
      <c r="G47" s="65">
        <f t="shared" si="3"/>
        <v>0</v>
      </c>
      <c r="H47" s="15" t="e">
        <f t="shared" si="6"/>
        <v>#DIV/0!</v>
      </c>
      <c r="J47" s="29"/>
      <c r="N47" s="14"/>
    </row>
    <row r="48" spans="1:14" s="17" customFormat="1" ht="18">
      <c r="A48" s="60"/>
      <c r="B48" s="76"/>
      <c r="C48" s="77" t="s">
        <v>36</v>
      </c>
      <c r="D48" s="70"/>
      <c r="E48" s="73"/>
      <c r="F48" s="52"/>
      <c r="G48" s="65">
        <f t="shared" si="3"/>
        <v>0</v>
      </c>
      <c r="H48" s="15" t="e">
        <f t="shared" si="6"/>
        <v>#DIV/0!</v>
      </c>
      <c r="I48" s="16"/>
      <c r="J48" s="30"/>
      <c r="N48" s="18"/>
    </row>
    <row r="49" spans="1:14" s="17" customFormat="1" ht="18.75" thickBot="1">
      <c r="A49" s="60" t="s">
        <v>97</v>
      </c>
      <c r="B49" s="61" t="s">
        <v>30</v>
      </c>
      <c r="C49" s="62" t="str">
        <f>UPPER("Veículo leve - pick up (97kw)")</f>
        <v>VEÍCULO LEVE - PICK UP (97KW)</v>
      </c>
      <c r="D49" s="63" t="s">
        <v>10</v>
      </c>
      <c r="E49" s="64">
        <v>8</v>
      </c>
      <c r="F49" s="49"/>
      <c r="G49" s="65">
        <f t="shared" si="3"/>
        <v>0</v>
      </c>
      <c r="H49" s="15" t="e">
        <f t="shared" si="6"/>
        <v>#DIV/0!</v>
      </c>
      <c r="I49" s="16"/>
      <c r="J49" s="30"/>
      <c r="N49" s="18"/>
    </row>
    <row r="50" spans="1:14" s="17" customFormat="1" ht="21" thickBot="1">
      <c r="A50" s="78"/>
      <c r="B50" s="79"/>
      <c r="C50" s="79"/>
      <c r="D50" s="80"/>
      <c r="E50" s="95" t="s">
        <v>29</v>
      </c>
      <c r="F50" s="96"/>
      <c r="G50" s="81">
        <f>SUM(G10:G49)</f>
        <v>0</v>
      </c>
      <c r="H50" s="15" t="e">
        <f t="shared" si="6"/>
        <v>#DIV/0!</v>
      </c>
      <c r="I50" s="16">
        <f>SUM(G9:G49)</f>
        <v>0</v>
      </c>
      <c r="J50" s="30"/>
      <c r="N50" s="18"/>
    </row>
    <row r="51" spans="1:14" s="13" customFormat="1" ht="21" thickBot="1">
      <c r="A51" s="82"/>
      <c r="B51" s="83"/>
      <c r="C51" s="84"/>
      <c r="D51" s="85"/>
      <c r="E51" s="86" t="s">
        <v>28</v>
      </c>
      <c r="F51" s="53">
        <v>0.25</v>
      </c>
      <c r="G51" s="87">
        <f>G50*F51</f>
        <v>0</v>
      </c>
      <c r="H51" s="15" t="e">
        <f t="shared" si="6"/>
        <v>#DIV/0!</v>
      </c>
      <c r="J51" s="29"/>
      <c r="N51" s="14"/>
    </row>
    <row r="52" spans="1:14" s="13" customFormat="1" ht="21" thickBot="1">
      <c r="A52" s="88"/>
      <c r="B52" s="89"/>
      <c r="C52" s="90"/>
      <c r="D52" s="91"/>
      <c r="E52" s="92"/>
      <c r="F52" s="93" t="s">
        <v>9</v>
      </c>
      <c r="G52" s="94">
        <f>G50+G51</f>
        <v>0</v>
      </c>
      <c r="H52" s="15" t="e">
        <f t="shared" si="6"/>
        <v>#DIV/0!</v>
      </c>
      <c r="J52" s="29"/>
      <c r="N52" s="14"/>
    </row>
    <row r="53" spans="1:14" ht="16.5" thickBot="1">
      <c r="A53" s="34"/>
      <c r="B53" s="35"/>
      <c r="C53" s="36"/>
      <c r="D53" s="37"/>
      <c r="E53" s="38"/>
      <c r="F53" s="39"/>
      <c r="G53" s="40"/>
      <c r="H53" s="15" t="e">
        <f t="shared" si="6"/>
        <v>#DIV/0!</v>
      </c>
      <c r="J53" s="24"/>
      <c r="N53" s="5"/>
    </row>
  </sheetData>
  <sheetProtection password="CC41" sheet="1" formatCells="0" formatColumns="0" formatRows="0" insertColumns="0" insertRows="0" insertHyperlinks="0" deleteColumns="0" autoFilter="0" pivotTables="0"/>
  <mergeCells count="11">
    <mergeCell ref="E50:F50"/>
    <mergeCell ref="A7:C7"/>
    <mergeCell ref="D7:E7"/>
    <mergeCell ref="A1:D1"/>
    <mergeCell ref="A2:D2"/>
    <mergeCell ref="A5:C5"/>
    <mergeCell ref="D5:E5"/>
    <mergeCell ref="A6:C6"/>
    <mergeCell ref="D6:E6"/>
    <mergeCell ref="A3:D3"/>
    <mergeCell ref="D4:E4"/>
  </mergeCells>
  <conditionalFormatting sqref="I48:I50">
    <cfRule type="cellIs" dxfId="1" priority="115" stopIfTrue="1" operator="equal">
      <formula>#REF!</formula>
    </cfRule>
    <cfRule type="cellIs" dxfId="0" priority="116" stopIfTrue="1" operator="notEqual">
      <formula>#REF!</formula>
    </cfRule>
  </conditionalFormatting>
  <printOptions horizontalCentered="1"/>
  <pageMargins left="0.39370078740157483" right="0.39370078740157483" top="0.78740157480314965" bottom="0.59055118110236227" header="0.51181102362204722" footer="0.11811023622047245"/>
  <pageSetup paperSize="9" scale="70" orientation="landscape" horizontalDpi="4294967295" verticalDpi="4294967295" r:id="rId1"/>
  <headerFooter alignWithMargins="0">
    <oddFooter xml:space="preserve">&amp;LEng. Civil Inácio Alves
Crea/Ba 25.577-D&amp;CPágina &amp;P de &amp;N&amp;RCoordenação de Orçamento e Planejamento 
</oddFooter>
  </headerFooter>
  <rowBreaks count="1" manualBreakCount="1">
    <brk id="32" max="6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5121" r:id="rId4">
          <objectPr defaultSize="0" autoPict="0" r:id="rId5">
            <anchor moveWithCells="1" sizeWithCells="1">
              <from>
                <xdr:col>6</xdr:col>
                <xdr:colOff>466725</xdr:colOff>
                <xdr:row>7</xdr:row>
                <xdr:rowOff>0</xdr:rowOff>
              </from>
              <to>
                <xdr:col>7</xdr:col>
                <xdr:colOff>0</xdr:colOff>
                <xdr:row>7</xdr:row>
                <xdr:rowOff>0</xdr:rowOff>
              </to>
            </anchor>
          </objectPr>
        </oleObject>
      </mc:Choice>
      <mc:Fallback>
        <oleObject progId="Word.Picture.8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IHAC</vt:lpstr>
      <vt:lpstr>IHAC!Area_de_impressao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Inácio Antonio Alves dos Santos</dc:creator>
  <cp:lastModifiedBy>Marco Antônio</cp:lastModifiedBy>
  <cp:lastPrinted>2021-02-23T01:04:00Z</cp:lastPrinted>
  <dcterms:created xsi:type="dcterms:W3CDTF">2016-12-14T16:22:47Z</dcterms:created>
  <dcterms:modified xsi:type="dcterms:W3CDTF">2021-02-24T00:38:28Z</dcterms:modified>
</cp:coreProperties>
</file>