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080" yWindow="-120" windowWidth="25440" windowHeight="15600"/>
  </bookViews>
  <sheets>
    <sheet name="IHAC" sheetId="5" r:id="rId1"/>
    <sheet name="CRONOGRAMA" sheetId="19" r:id="rId2"/>
    <sheet name="BDI SERVIÇOS" sheetId="20" r:id="rId3"/>
    <sheet name="ENCARGOS SOCIAIS" sheetId="21" r:id="rId4"/>
  </sheets>
  <externalReferences>
    <externalReference r:id="rId5"/>
    <externalReference r:id="rId6"/>
  </externalReferences>
  <definedNames>
    <definedName name="\A" localSheetId="1">[1]SERVIÇO!#REF!</definedName>
    <definedName name="\A">[1]SERVIÇO!#REF!</definedName>
    <definedName name="\B" localSheetId="2">[1]SERVIÇO!#REF!</definedName>
    <definedName name="\B" localSheetId="1">[1]SERVIÇO!#REF!</definedName>
    <definedName name="\B" localSheetId="3">[1]SERVIÇO!#REF!</definedName>
    <definedName name="\B">[1]SERVIÇO!#REF!</definedName>
    <definedName name="\C" localSheetId="2">[1]SERVIÇO!#REF!</definedName>
    <definedName name="\C" localSheetId="1">[1]SERVIÇO!#REF!</definedName>
    <definedName name="\C" localSheetId="3">[1]SERVIÇO!#REF!</definedName>
    <definedName name="\C">[1]SERVIÇO!#REF!</definedName>
    <definedName name="\I" localSheetId="2">[1]SERVIÇO!#REF!</definedName>
    <definedName name="\I" localSheetId="1">[1]SERVIÇO!#REF!</definedName>
    <definedName name="\I" localSheetId="3">[1]SERVIÇO!#REF!</definedName>
    <definedName name="\I">[1]SERVIÇO!#REF!</definedName>
    <definedName name="\J" localSheetId="2">[1]SERVIÇO!#REF!</definedName>
    <definedName name="\J" localSheetId="1">[1]SERVIÇO!#REF!</definedName>
    <definedName name="\J" localSheetId="3">[1]SERVIÇO!#REF!</definedName>
    <definedName name="\J">[1]SERVIÇO!#REF!</definedName>
    <definedName name="\O" localSheetId="1">[1]SERVIÇO!#REF!</definedName>
    <definedName name="\O">[1]SERVIÇO!#REF!</definedName>
    <definedName name="\P" localSheetId="2">[1]SERVIÇO!#REF!</definedName>
    <definedName name="\P" localSheetId="1">[1]SERVIÇO!#REF!</definedName>
    <definedName name="\P" localSheetId="3">[1]SERVIÇO!#REF!</definedName>
    <definedName name="\P">[1]SERVIÇO!#REF!</definedName>
    <definedName name="_______ACR10">[1]SERVIÇO!#REF!</definedName>
    <definedName name="_______ACR15">[1]SERVIÇO!#REF!</definedName>
    <definedName name="_______acr20">[1]SERVIÇO!#REF!</definedName>
    <definedName name="_______acr5">[1]SERVIÇO!#REF!</definedName>
    <definedName name="_______ARQ1">[1]SERVIÇO!#REF!</definedName>
    <definedName name="_______QT100">[1]SERVIÇO!#REF!</definedName>
    <definedName name="_______QT2">[1]SERVIÇO!#REF!</definedName>
    <definedName name="_______QT3">[1]SERVIÇO!#REF!</definedName>
    <definedName name="_______QT4">[1]SERVIÇO!#REF!</definedName>
    <definedName name="_______QT50">[1]SERVIÇO!#REF!</definedName>
    <definedName name="_______QT75">[1]SERVIÇO!#REF!</definedName>
    <definedName name="______ACR10">[1]SERVIÇO!#REF!</definedName>
    <definedName name="______ACR15">[1]SERVIÇO!#REF!</definedName>
    <definedName name="______acr20">[1]SERVIÇO!#REF!</definedName>
    <definedName name="______acr5">[1]SERVIÇO!#REF!</definedName>
    <definedName name="______ARQ1">[1]SERVIÇO!#REF!</definedName>
    <definedName name="______QT100">[1]SERVIÇO!#REF!</definedName>
    <definedName name="______QT2">[1]SERVIÇO!#REF!</definedName>
    <definedName name="______QT3">[1]SERVIÇO!#REF!</definedName>
    <definedName name="______QT4">[1]SERVIÇO!#REF!</definedName>
    <definedName name="______QT50">[1]SERVIÇO!#REF!</definedName>
    <definedName name="______QT75">[1]SERVIÇO!#REF!</definedName>
    <definedName name="_____ACR10">[1]SERVIÇO!#REF!</definedName>
    <definedName name="_____ACR15">[1]SERVIÇO!#REF!</definedName>
    <definedName name="_____acr20">[1]SERVIÇO!#REF!</definedName>
    <definedName name="_____acr5">[1]SERVIÇO!#REF!</definedName>
    <definedName name="_____ARQ1">[1]SERVIÇO!#REF!</definedName>
    <definedName name="_____QT100">[1]SERVIÇO!#REF!</definedName>
    <definedName name="_____QT2">[1]SERVIÇO!#REF!</definedName>
    <definedName name="_____QT3">[1]SERVIÇO!#REF!</definedName>
    <definedName name="_____QT4">[1]SERVIÇO!#REF!</definedName>
    <definedName name="_____QT50">[1]SERVIÇO!#REF!</definedName>
    <definedName name="_____QT75">[1]SERVIÇO!#REF!</definedName>
    <definedName name="____ACR10">[1]SERVIÇO!#REF!</definedName>
    <definedName name="____ACR15">[1]SERVIÇO!#REF!</definedName>
    <definedName name="____acr20">[1]SERVIÇO!#REF!</definedName>
    <definedName name="____acr5">[1]SERVIÇO!#REF!</definedName>
    <definedName name="____ARQ1">[1]SERVIÇO!#REF!</definedName>
    <definedName name="____QT100">[1]SERVIÇO!#REF!</definedName>
    <definedName name="____QT2">[1]SERVIÇO!#REF!</definedName>
    <definedName name="____QT3">[1]SERVIÇO!#REF!</definedName>
    <definedName name="____QT4">[1]SERVIÇO!#REF!</definedName>
    <definedName name="____QT50">[1]SERVIÇO!#REF!</definedName>
    <definedName name="____QT75">[1]SERVIÇO!#REF!</definedName>
    <definedName name="___ACR10">[1]SERVIÇO!#REF!</definedName>
    <definedName name="___ACR15">[1]SERVIÇO!#REF!</definedName>
    <definedName name="___acr20">[1]SERVIÇO!#REF!</definedName>
    <definedName name="___acr5">[1]SERVIÇO!#REF!</definedName>
    <definedName name="___ARQ1">[1]SERVIÇO!#REF!</definedName>
    <definedName name="___QT100">[1]SERVIÇO!#REF!</definedName>
    <definedName name="___QT2">[1]SERVIÇO!#REF!</definedName>
    <definedName name="___QT3">[1]SERVIÇO!#REF!</definedName>
    <definedName name="___QT4">[1]SERVIÇO!#REF!</definedName>
    <definedName name="___QT50">[1]SERVIÇO!#REF!</definedName>
    <definedName name="___QT75">[1]SERVIÇO!#REF!</definedName>
    <definedName name="__ACR10">[1]SERVIÇO!#REF!</definedName>
    <definedName name="__ACR15">[1]SERVIÇO!#REF!</definedName>
    <definedName name="__acr20">[1]SERVIÇO!#REF!</definedName>
    <definedName name="__acr5">[1]SERVIÇO!#REF!</definedName>
    <definedName name="__ARQ1">[1]SERVIÇO!#REF!</definedName>
    <definedName name="__QT100">[1]SERVIÇO!#REF!</definedName>
    <definedName name="__QT2">[1]SERVIÇO!#REF!</definedName>
    <definedName name="__QT3">[1]SERVIÇO!#REF!</definedName>
    <definedName name="__QT4">[1]SERVIÇO!#REF!</definedName>
    <definedName name="__QT50">[1]SERVIÇO!#REF!</definedName>
    <definedName name="__QT75">[1]SERVIÇO!#REF!</definedName>
    <definedName name="_ACR10" localSheetId="2">[1]SERVIÇO!#REF!</definedName>
    <definedName name="_ACR10" localSheetId="1">[1]SERVIÇO!#REF!</definedName>
    <definedName name="_ACR10" localSheetId="3">[1]SERVIÇO!#REF!</definedName>
    <definedName name="_ACR10">[1]SERVIÇO!#REF!</definedName>
    <definedName name="_ACR15" localSheetId="2">[1]SERVIÇO!#REF!</definedName>
    <definedName name="_ACR15" localSheetId="1">[1]SERVIÇO!#REF!</definedName>
    <definedName name="_ACR15" localSheetId="3">[1]SERVIÇO!#REF!</definedName>
    <definedName name="_ACR15">[1]SERVIÇO!#REF!</definedName>
    <definedName name="_acr20" localSheetId="2">[1]SERVIÇO!#REF!</definedName>
    <definedName name="_acr20" localSheetId="1">[1]SERVIÇO!#REF!</definedName>
    <definedName name="_acr20" localSheetId="3">[1]SERVIÇO!#REF!</definedName>
    <definedName name="_acr20">[1]SERVIÇO!#REF!</definedName>
    <definedName name="_acr5" localSheetId="2">[1]SERVIÇO!#REF!</definedName>
    <definedName name="_acr5" localSheetId="1">[1]SERVIÇO!#REF!</definedName>
    <definedName name="_acr5" localSheetId="3">[1]SERVIÇO!#REF!</definedName>
    <definedName name="_acr5">[1]SERVIÇO!#REF!</definedName>
    <definedName name="_ARQ1" localSheetId="2">[1]SERVIÇO!#REF!</definedName>
    <definedName name="_ARQ1" localSheetId="1">[1]SERVIÇO!#REF!</definedName>
    <definedName name="_ARQ1" localSheetId="3">[1]SERVIÇO!#REF!</definedName>
    <definedName name="_ARQ1">[1]SERVIÇO!#REF!</definedName>
    <definedName name="_xlnm._FilterDatabase" localSheetId="1" hidden="1">CRONOGRAMA!#REF!</definedName>
    <definedName name="_QT100" localSheetId="2">[1]SERVIÇO!#REF!</definedName>
    <definedName name="_QT100" localSheetId="1">[1]SERVIÇO!#REF!</definedName>
    <definedName name="_QT100" localSheetId="3">[1]SERVIÇO!#REF!</definedName>
    <definedName name="_QT100">[1]SERVIÇO!#REF!</definedName>
    <definedName name="_QT2" localSheetId="2">[1]SERVIÇO!#REF!</definedName>
    <definedName name="_QT2" localSheetId="1">[1]SERVIÇO!#REF!</definedName>
    <definedName name="_QT2" localSheetId="3">[1]SERVIÇO!#REF!</definedName>
    <definedName name="_QT2">[1]SERVIÇO!#REF!</definedName>
    <definedName name="_QT3" localSheetId="2">[1]SERVIÇO!#REF!</definedName>
    <definedName name="_QT3" localSheetId="1">[1]SERVIÇO!#REF!</definedName>
    <definedName name="_QT3" localSheetId="3">[1]SERVIÇO!#REF!</definedName>
    <definedName name="_QT3">[1]SERVIÇO!#REF!</definedName>
    <definedName name="_QT4" localSheetId="2">[1]SERVIÇO!#REF!</definedName>
    <definedName name="_QT4" localSheetId="1">[1]SERVIÇO!#REF!</definedName>
    <definedName name="_QT4" localSheetId="3">[1]SERVIÇO!#REF!</definedName>
    <definedName name="_QT4">[1]SERVIÇO!#REF!</definedName>
    <definedName name="_QT50" localSheetId="1">[1]SERVIÇO!#REF!</definedName>
    <definedName name="_QT50">[1]SERVIÇO!#REF!</definedName>
    <definedName name="_QT75" localSheetId="2">[1]SERVIÇO!#REF!</definedName>
    <definedName name="_QT75" localSheetId="1">[1]SERVIÇO!#REF!</definedName>
    <definedName name="_QT75" localSheetId="3">[1]SERVIÇO!#REF!</definedName>
    <definedName name="_QT75">[1]SERVIÇO!#REF!</definedName>
    <definedName name="_T" localSheetId="2">[1]SERVIÇO!#REF!</definedName>
    <definedName name="_T" localSheetId="1">[1]SERVIÇO!#REF!</definedName>
    <definedName name="_T" localSheetId="3">[1]SERVIÇO!#REF!</definedName>
    <definedName name="_T">[1]SERVIÇO!#REF!</definedName>
    <definedName name="AAAAA" localSheetId="2">#REF!</definedName>
    <definedName name="AAAAA" localSheetId="1">#REF!</definedName>
    <definedName name="AAAAA" localSheetId="3">#REF!</definedName>
    <definedName name="AAAAA">#REF!</definedName>
    <definedName name="abebqt" localSheetId="2">[1]SERVIÇO!#REF!</definedName>
    <definedName name="abebqt" localSheetId="1">[1]SERVIÇO!#REF!</definedName>
    <definedName name="abebqt" localSheetId="3">[1]SERVIÇO!#REF!</definedName>
    <definedName name="abebqt">[1]SERVIÇO!#REF!</definedName>
    <definedName name="ACADUC" localSheetId="2">[1]SERVIÇO!#REF!</definedName>
    <definedName name="ACADUC" localSheetId="1">[1]SERVIÇO!#REF!</definedName>
    <definedName name="ACADUC" localSheetId="3">[1]SERVIÇO!#REF!</definedName>
    <definedName name="ACADUC">[1]SERVIÇO!#REF!</definedName>
    <definedName name="ACBEB" localSheetId="2">[1]SERVIÇO!#REF!</definedName>
    <definedName name="ACBEB" localSheetId="1">[1]SERVIÇO!#REF!</definedName>
    <definedName name="ACBEB" localSheetId="3">[1]SERVIÇO!#REF!</definedName>
    <definedName name="ACBEB">[1]SERVIÇO!#REF!</definedName>
    <definedName name="ACBOMB" localSheetId="2">[1]SERVIÇO!#REF!</definedName>
    <definedName name="ACBOMB" localSheetId="1">[1]SERVIÇO!#REF!</definedName>
    <definedName name="ACBOMB" localSheetId="3">[1]SERVIÇO!#REF!</definedName>
    <definedName name="ACBOMB">[1]SERVIÇO!#REF!</definedName>
    <definedName name="ACCHAF" localSheetId="2">[1]SERVIÇO!#REF!</definedName>
    <definedName name="ACCHAF" localSheetId="1">[1]SERVIÇO!#REF!</definedName>
    <definedName name="ACCHAF" localSheetId="3">[1]SERVIÇO!#REF!</definedName>
    <definedName name="ACCHAF">[1]SERVIÇO!#REF!</definedName>
    <definedName name="ACDER" localSheetId="2">[1]SERVIÇO!#REF!</definedName>
    <definedName name="ACDER" localSheetId="1">[1]SERVIÇO!#REF!</definedName>
    <definedName name="ACDER" localSheetId="3">[1]SERVIÇO!#REF!</definedName>
    <definedName name="ACDER">[1]SERVIÇO!#REF!</definedName>
    <definedName name="ACDIV" localSheetId="2">[1]SERVIÇO!#REF!</definedName>
    <definedName name="ACDIV" localSheetId="1">[1]SERVIÇO!#REF!</definedName>
    <definedName name="ACDIV" localSheetId="3">[1]SERVIÇO!#REF!</definedName>
    <definedName name="ACDIV">[1]SERVIÇO!#REF!</definedName>
    <definedName name="ACEQP" localSheetId="2">[1]SERVIÇO!#REF!</definedName>
    <definedName name="ACEQP" localSheetId="1">[1]SERVIÇO!#REF!</definedName>
    <definedName name="ACEQP" localSheetId="3">[1]SERVIÇO!#REF!</definedName>
    <definedName name="ACEQP">[1]SERVIÇO!#REF!</definedName>
    <definedName name="ACHAFQT" localSheetId="2">[1]SERVIÇO!#REF!</definedName>
    <definedName name="ACHAFQT" localSheetId="1">[1]SERVIÇO!#REF!</definedName>
    <definedName name="ACHAFQT" localSheetId="3">[1]SERVIÇO!#REF!</definedName>
    <definedName name="ACHAFQT">[1]SERVIÇO!#REF!</definedName>
    <definedName name="ACMUR" localSheetId="2">[1]SERVIÇO!#REF!</definedName>
    <definedName name="ACMUR" localSheetId="1">[1]SERVIÇO!#REF!</definedName>
    <definedName name="ACMUR" localSheetId="3">[1]SERVIÇO!#REF!</definedName>
    <definedName name="ACMUR">[1]SERVIÇO!#REF!</definedName>
    <definedName name="ACONT2" localSheetId="2">[1]SERVIÇO!#REF!</definedName>
    <definedName name="ACONT2" localSheetId="1">[1]SERVIÇO!#REF!</definedName>
    <definedName name="ACONT2" localSheetId="3">[1]SERVIÇO!#REF!</definedName>
    <definedName name="ACONT2">[1]SERVIÇO!#REF!</definedName>
    <definedName name="ACPIPA" localSheetId="2">[1]SERVIÇO!#REF!</definedName>
    <definedName name="ACPIPA" localSheetId="1">[1]SERVIÇO!#REF!</definedName>
    <definedName name="ACPIPA" localSheetId="3">[1]SERVIÇO!#REF!</definedName>
    <definedName name="ACPIPA">[1]SERVIÇO!#REF!</definedName>
    <definedName name="ACTRANSP" localSheetId="2">[1]SERVIÇO!#REF!</definedName>
    <definedName name="ACTRANSP" localSheetId="1">[1]SERVIÇO!#REF!</definedName>
    <definedName name="ACTRANSP" localSheetId="3">[1]SERVIÇO!#REF!</definedName>
    <definedName name="ACTRANSP">[1]SERVIÇO!#REF!</definedName>
    <definedName name="ADUCQT" localSheetId="2">[1]SERVIÇO!#REF!</definedName>
    <definedName name="ADUCQT" localSheetId="1">[1]SERVIÇO!#REF!</definedName>
    <definedName name="ADUCQT" localSheetId="3">[1]SERVIÇO!#REF!</definedName>
    <definedName name="ADUCQT">[1]SERVIÇO!#REF!</definedName>
    <definedName name="AITEM" localSheetId="2">[1]SERVIÇO!#REF!</definedName>
    <definedName name="AITEM" localSheetId="1">[1]SERVIÇO!#REF!</definedName>
    <definedName name="AITEM" localSheetId="3">[1]SERVIÇO!#REF!</definedName>
    <definedName name="AITEM">[1]SERVIÇO!#REF!</definedName>
    <definedName name="ALTADUC" localSheetId="2">[1]SERVIÇO!#REF!</definedName>
    <definedName name="ALTADUC" localSheetId="1">[1]SERVIÇO!#REF!</definedName>
    <definedName name="ALTADUC" localSheetId="3">[1]SERVIÇO!#REF!</definedName>
    <definedName name="ALTADUC">[1]SERVIÇO!#REF!</definedName>
    <definedName name="ALTBOMB" localSheetId="2">[1]SERVIÇO!#REF!</definedName>
    <definedName name="ALTBOMB" localSheetId="1">[1]SERVIÇO!#REF!</definedName>
    <definedName name="ALTBOMB" localSheetId="3">[1]SERVIÇO!#REF!</definedName>
    <definedName name="ALTBOMB">[1]SERVIÇO!#REF!</definedName>
    <definedName name="ALTCAP" localSheetId="2">[1]SERVIÇO!#REF!</definedName>
    <definedName name="ALTCAP" localSheetId="1">[1]SERVIÇO!#REF!</definedName>
    <definedName name="ALTCAP" localSheetId="3">[1]SERVIÇO!#REF!</definedName>
    <definedName name="ALTCAP">[1]SERVIÇO!#REF!</definedName>
    <definedName name="ALTDER" localSheetId="2">[1]SERVIÇO!#REF!</definedName>
    <definedName name="ALTDER" localSheetId="1">[1]SERVIÇO!#REF!</definedName>
    <definedName name="ALTDER" localSheetId="3">[1]SERVIÇO!#REF!</definedName>
    <definedName name="ALTDER">[1]SERVIÇO!#REF!</definedName>
    <definedName name="ALTEQUIP" localSheetId="2">[1]SERVIÇO!#REF!</definedName>
    <definedName name="ALTEQUIP" localSheetId="1">[1]SERVIÇO!#REF!</definedName>
    <definedName name="ALTEQUIP" localSheetId="3">[1]SERVIÇO!#REF!</definedName>
    <definedName name="ALTEQUIP">[1]SERVIÇO!#REF!</definedName>
    <definedName name="ALTIEQP" localSheetId="2">[1]SERVIÇO!#REF!</definedName>
    <definedName name="ALTIEQP" localSheetId="1">[1]SERVIÇO!#REF!</definedName>
    <definedName name="ALTIEQP" localSheetId="3">[1]SERVIÇO!#REF!</definedName>
    <definedName name="ALTIEQP">[1]SERVIÇO!#REF!</definedName>
    <definedName name="ALTMUR" localSheetId="2">[1]SERVIÇO!#REF!</definedName>
    <definedName name="ALTMUR" localSheetId="1">[1]SERVIÇO!#REF!</definedName>
    <definedName name="ALTMUR" localSheetId="3">[1]SERVIÇO!#REF!</definedName>
    <definedName name="ALTMUR">[1]SERVIÇO!#REF!</definedName>
    <definedName name="ALTRES10" localSheetId="2">[1]SERVIÇO!#REF!</definedName>
    <definedName name="ALTRES10" localSheetId="1">[1]SERVIÇO!#REF!</definedName>
    <definedName name="ALTRES10" localSheetId="3">[1]SERVIÇO!#REF!</definedName>
    <definedName name="ALTRES10">[1]SERVIÇO!#REF!</definedName>
    <definedName name="ALTRES15" localSheetId="2">[1]SERVIÇO!#REF!</definedName>
    <definedName name="ALTRES15" localSheetId="1">[1]SERVIÇO!#REF!</definedName>
    <definedName name="ALTRES15" localSheetId="3">[1]SERVIÇO!#REF!</definedName>
    <definedName name="ALTRES15">[1]SERVIÇO!#REF!</definedName>
    <definedName name="ALTRES20" localSheetId="2">[1]SERVIÇO!#REF!</definedName>
    <definedName name="ALTRES20" localSheetId="1">[1]SERVIÇO!#REF!</definedName>
    <definedName name="ALTRES20" localSheetId="3">[1]SERVIÇO!#REF!</definedName>
    <definedName name="ALTRES20">[1]SERVIÇO!#REF!</definedName>
    <definedName name="ALTTRANS" localSheetId="2">[1]SERVIÇO!#REF!</definedName>
    <definedName name="ALTTRANS" localSheetId="1">[1]SERVIÇO!#REF!</definedName>
    <definedName name="ALTTRANS" localSheetId="3">[1]SERVIÇO!#REF!</definedName>
    <definedName name="ALTTRANS">[1]SERVIÇO!#REF!</definedName>
    <definedName name="AQTEMP1" localSheetId="2">[1]SERVIÇO!#REF!</definedName>
    <definedName name="AQTEMP1" localSheetId="1">[1]SERVIÇO!#REF!</definedName>
    <definedName name="AQTEMP1" localSheetId="3">[1]SERVIÇO!#REF!</definedName>
    <definedName name="AQTEMP1">[1]SERVIÇO!#REF!</definedName>
    <definedName name="AQTEMP2" localSheetId="2">[1]SERVIÇO!#REF!</definedName>
    <definedName name="AQTEMP2" localSheetId="1">[1]SERVIÇO!#REF!</definedName>
    <definedName name="AQTEMP2" localSheetId="3">[1]SERVIÇO!#REF!</definedName>
    <definedName name="AQTEMP2">[1]SERVIÇO!#REF!</definedName>
    <definedName name="_xlnm.Print_Area" localSheetId="2">'BDI SERVIÇOS'!$A$1:$H$48</definedName>
    <definedName name="_xlnm.Print_Area" localSheetId="1">CRONOGRAMA!$A$1:$H$37</definedName>
    <definedName name="_xlnm.Print_Area" localSheetId="3">'ENCARGOS SOCIAIS'!$A$1:$M$51</definedName>
    <definedName name="_xlnm.Print_Area" localSheetId="0">IHAC!$A$1:$G$53</definedName>
    <definedName name="ARQ" localSheetId="2">[1]SERVIÇO!#REF!</definedName>
    <definedName name="ARQ" localSheetId="1">[1]SERVIÇO!#REF!</definedName>
    <definedName name="ARQ" localSheetId="3">[1]SERVIÇO!#REF!</definedName>
    <definedName name="ARQ">[1]SERVIÇO!#REF!</definedName>
    <definedName name="ARQERR" localSheetId="2">[1]SERVIÇO!#REF!</definedName>
    <definedName name="ARQERR" localSheetId="1">[1]SERVIÇO!#REF!</definedName>
    <definedName name="ARQERR" localSheetId="3">[1]SERVIÇO!#REF!</definedName>
    <definedName name="ARQERR">[1]SERVIÇO!#REF!</definedName>
    <definedName name="ARQMARC" localSheetId="2">[1]SERVIÇO!#REF!</definedName>
    <definedName name="ARQMARC" localSheetId="1">[1]SERVIÇO!#REF!</definedName>
    <definedName name="ARQMARC" localSheetId="3">[1]SERVIÇO!#REF!</definedName>
    <definedName name="ARQMARC">[1]SERVIÇO!#REF!</definedName>
    <definedName name="ARQPLAN">[1]SERVIÇO!#REF!</definedName>
    <definedName name="ARQT" localSheetId="2">[1]SERVIÇO!#REF!</definedName>
    <definedName name="ARQT" localSheetId="1">[1]SERVIÇO!#REF!</definedName>
    <definedName name="ARQT" localSheetId="3">[1]SERVIÇO!#REF!</definedName>
    <definedName name="ARQT">[1]SERVIÇO!#REF!</definedName>
    <definedName name="ARQTEMP" localSheetId="2">[1]SERVIÇO!#REF!</definedName>
    <definedName name="ARQTEMP" localSheetId="1">[1]SERVIÇO!#REF!</definedName>
    <definedName name="ARQTEMP" localSheetId="3">[1]SERVIÇO!#REF!</definedName>
    <definedName name="ARQTEMP">[1]SERVIÇO!#REF!</definedName>
    <definedName name="ARQTXT" localSheetId="2">[1]SERVIÇO!#REF!</definedName>
    <definedName name="ARQTXT" localSheetId="1">[1]SERVIÇO!#REF!</definedName>
    <definedName name="ARQTXT" localSheetId="3">[1]SERVIÇO!#REF!</definedName>
    <definedName name="ARQTXT">[1]SERVIÇO!#REF!</definedName>
    <definedName name="ARTEMP" localSheetId="2">[1]SERVIÇO!#REF!</definedName>
    <definedName name="ARTEMP" localSheetId="1">[1]SERVIÇO!#REF!</definedName>
    <definedName name="ARTEMP" localSheetId="3">[1]SERVIÇO!#REF!</definedName>
    <definedName name="ARTEMP">[1]SERVIÇO!#REF!</definedName>
    <definedName name="ass">[1]SERVIÇO!#REF!</definedName>
    <definedName name="bebqt" localSheetId="2">[1]SERVIÇO!#REF!</definedName>
    <definedName name="bebqt" localSheetId="1">[1]SERVIÇO!#REF!</definedName>
    <definedName name="bebqt" localSheetId="3">[1]SERVIÇO!#REF!</definedName>
    <definedName name="bebqt">[1]SERVIÇO!#REF!</definedName>
    <definedName name="CAMP" localSheetId="2">[1]SERVIÇO!#REF!</definedName>
    <definedName name="CAMP" localSheetId="1">[1]SERVIÇO!#REF!</definedName>
    <definedName name="CAMP" localSheetId="3">[1]SERVIÇO!#REF!</definedName>
    <definedName name="CAMP">[1]SERVIÇO!#REF!</definedName>
    <definedName name="CHAFQT" localSheetId="2">[1]SERVIÇO!#REF!</definedName>
    <definedName name="CHAFQT" localSheetId="1">[1]SERVIÇO!#REF!</definedName>
    <definedName name="CHAFQT" localSheetId="3">[1]SERVIÇO!#REF!</definedName>
    <definedName name="CHAFQT">[1]SERVIÇO!#REF!</definedName>
    <definedName name="COLSUB" localSheetId="2">[1]SERVIÇO!#REF!</definedName>
    <definedName name="COLSUB" localSheetId="1">[1]SERVIÇO!#REF!</definedName>
    <definedName name="COLSUB" localSheetId="3">[1]SERVIÇO!#REF!</definedName>
    <definedName name="COLSUB">[1]SERVIÇO!#REF!</definedName>
    <definedName name="CONT1" localSheetId="2">[1]SERVIÇO!#REF!</definedName>
    <definedName name="CONT1" localSheetId="1">[1]SERVIÇO!#REF!</definedName>
    <definedName name="CONT1" localSheetId="3">[1]SERVIÇO!#REF!</definedName>
    <definedName name="CONT1">[1]SERVIÇO!#REF!</definedName>
    <definedName name="CONT2" localSheetId="2">[1]SERVIÇO!#REF!</definedName>
    <definedName name="CONT2" localSheetId="1">[1]SERVIÇO!#REF!</definedName>
    <definedName name="CONT2" localSheetId="3">[1]SERVIÇO!#REF!</definedName>
    <definedName name="CONT2">[1]SERVIÇO!#REF!</definedName>
    <definedName name="CONT3" localSheetId="2">[1]SERVIÇO!#REF!</definedName>
    <definedName name="CONT3" localSheetId="1">[1]SERVIÇO!#REF!</definedName>
    <definedName name="CONT3" localSheetId="3">[1]SERVIÇO!#REF!</definedName>
    <definedName name="CONT3">[1]SERVIÇO!#REF!</definedName>
    <definedName name="CONTAIT">[1]SERVIÇO!#REF!</definedName>
    <definedName name="CONTREC" localSheetId="2">[1]SERVIÇO!#REF!</definedName>
    <definedName name="CONTREC" localSheetId="1">[1]SERVIÇO!#REF!</definedName>
    <definedName name="CONTREC" localSheetId="3">[1]SERVIÇO!#REF!</definedName>
    <definedName name="CONTREC">[1]SERVIÇO!#REF!</definedName>
    <definedName name="CONTRES" localSheetId="2">[1]SERVIÇO!#REF!</definedName>
    <definedName name="CONTRES" localSheetId="1">[1]SERVIÇO!#REF!</definedName>
    <definedName name="CONTRES" localSheetId="3">[1]SERVIÇO!#REF!</definedName>
    <definedName name="CONTRES">[1]SERVIÇO!#REF!</definedName>
    <definedName name="CRITERX" localSheetId="2">[1]SERVIÇO!#REF!</definedName>
    <definedName name="CRITERX" localSheetId="1">[1]SERVIÇO!#REF!</definedName>
    <definedName name="CRITERX" localSheetId="3">[1]SERVIÇO!#REF!</definedName>
    <definedName name="CRITERX">[1]SERVIÇO!#REF!</definedName>
    <definedName name="DERIVQT" localSheetId="2">[1]SERVIÇO!#REF!</definedName>
    <definedName name="DERIVQT" localSheetId="1">[1]SERVIÇO!#REF!</definedName>
    <definedName name="DERIVQT" localSheetId="3">[1]SERVIÇO!#REF!</definedName>
    <definedName name="DERIVQT">[1]SERVIÇO!#REF!</definedName>
    <definedName name="descnt" localSheetId="2">#REF!</definedName>
    <definedName name="descnt" localSheetId="1">#REF!</definedName>
    <definedName name="descnt" localSheetId="3">#REF!</definedName>
    <definedName name="descnt">#REF!</definedName>
    <definedName name="descont" localSheetId="2">#REF!</definedName>
    <definedName name="descont" localSheetId="1">#REF!</definedName>
    <definedName name="descont" localSheetId="3">#REF!</definedName>
    <definedName name="descont">#REF!</definedName>
    <definedName name="DIFQT" localSheetId="2">[1]SERVIÇO!#REF!</definedName>
    <definedName name="DIFQT" localSheetId="1">[1]SERVIÇO!#REF!</definedName>
    <definedName name="DIFQT" localSheetId="3">[1]SERVIÇO!#REF!</definedName>
    <definedName name="DIFQT">[1]SERVIÇO!#REF!</definedName>
    <definedName name="EQPOTENC" localSheetId="2">[1]SERVIÇO!#REF!</definedName>
    <definedName name="EQPOTENC" localSheetId="1">[1]SERVIÇO!#REF!</definedName>
    <definedName name="EQPOTENC" localSheetId="3">[1]SERVIÇO!#REF!</definedName>
    <definedName name="EQPOTENC">[1]SERVIÇO!#REF!</definedName>
    <definedName name="FCRITER" localSheetId="2">[1]SERVIÇO!#REF!</definedName>
    <definedName name="FCRITER" localSheetId="1">[1]SERVIÇO!#REF!</definedName>
    <definedName name="FCRITER" localSheetId="3">[1]SERVIÇO!#REF!</definedName>
    <definedName name="FCRITER">[1]SERVIÇO!#REF!</definedName>
    <definedName name="HOJE" localSheetId="2">[1]SERVIÇO!#REF!</definedName>
    <definedName name="HOJE" localSheetId="1">[1]SERVIÇO!#REF!</definedName>
    <definedName name="HOJE" localSheetId="3">[1]SERVIÇO!#REF!</definedName>
    <definedName name="HOJE">[1]SERVIÇO!#REF!</definedName>
    <definedName name="IMPF" localSheetId="2">[1]SERVIÇO!#REF!</definedName>
    <definedName name="IMPF" localSheetId="1">[1]SERVIÇO!#REF!</definedName>
    <definedName name="IMPF" localSheetId="3">[1]SERVIÇO!#REF!</definedName>
    <definedName name="IMPF">[1]SERVIÇO!#REF!</definedName>
    <definedName name="IMPI" localSheetId="2">[1]SERVIÇO!#REF!</definedName>
    <definedName name="IMPI" localSheetId="1">[1]SERVIÇO!#REF!</definedName>
    <definedName name="IMPI" localSheetId="3">[1]SERVIÇO!#REF!</definedName>
    <definedName name="IMPI">[1]SERVIÇO!#REF!</definedName>
    <definedName name="Insumos">'[2]RELAÇÃO - COMPOSIÇÕES E INSUMOS'!$A$7:$D$337</definedName>
    <definedName name="ITEMCONT" localSheetId="2">[1]SERVIÇO!#REF!</definedName>
    <definedName name="ITEMCONT" localSheetId="1">[1]SERVIÇO!#REF!</definedName>
    <definedName name="ITEMCONT" localSheetId="3">[1]SERVIÇO!#REF!</definedName>
    <definedName name="ITEMCONT">[1]SERVIÇO!#REF!</definedName>
    <definedName name="ITEMDER" localSheetId="2">[1]SERVIÇO!#REF!</definedName>
    <definedName name="ITEMDER" localSheetId="1">[1]SERVIÇO!#REF!</definedName>
    <definedName name="ITEMDER" localSheetId="3">[1]SERVIÇO!#REF!</definedName>
    <definedName name="ITEMDER">[1]SERVIÇO!#REF!</definedName>
    <definedName name="ITEMEQP" localSheetId="2">[1]SERVIÇO!#REF!</definedName>
    <definedName name="ITEMEQP" localSheetId="1">[1]SERVIÇO!#REF!</definedName>
    <definedName name="ITEMEQP" localSheetId="3">[1]SERVIÇO!#REF!</definedName>
    <definedName name="ITEMEQP">[1]SERVIÇO!#REF!</definedName>
    <definedName name="ITEMMUR" localSheetId="2">[1]SERVIÇO!#REF!</definedName>
    <definedName name="ITEMMUR" localSheetId="1">[1]SERVIÇO!#REF!</definedName>
    <definedName name="ITEMMUR" localSheetId="3">[1]SERVIÇO!#REF!</definedName>
    <definedName name="ITEMMUR">[1]SERVIÇO!#REF!</definedName>
    <definedName name="ITEMR15" localSheetId="2">[1]SERVIÇO!#REF!</definedName>
    <definedName name="ITEMR15" localSheetId="1">[1]SERVIÇO!#REF!</definedName>
    <definedName name="ITEMR15" localSheetId="3">[1]SERVIÇO!#REF!</definedName>
    <definedName name="ITEMR15">[1]SERVIÇO!#REF!</definedName>
    <definedName name="ITEMR20" localSheetId="2">[1]SERVIÇO!#REF!</definedName>
    <definedName name="ITEMR20" localSheetId="1">[1]SERVIÇO!#REF!</definedName>
    <definedName name="ITEMR20" localSheetId="3">[1]SERVIÇO!#REF!</definedName>
    <definedName name="ITEMR20">[1]SERVIÇO!#REF!</definedName>
    <definedName name="ITEMTRANS" localSheetId="2">[1]SERVIÇO!#REF!</definedName>
    <definedName name="ITEMTRANS" localSheetId="1">[1]SERVIÇO!#REF!</definedName>
    <definedName name="ITEMTRANS" localSheetId="3">[1]SERVIÇO!#REF!</definedName>
    <definedName name="ITEMTRANS">[1]SERVIÇO!#REF!</definedName>
    <definedName name="ITENS" localSheetId="2">[1]SERVIÇO!#REF!</definedName>
    <definedName name="ITENS" localSheetId="1">[1]SERVIÇO!#REF!</definedName>
    <definedName name="ITENS" localSheetId="3">[1]SERVIÇO!#REF!</definedName>
    <definedName name="ITENS">[1]SERVIÇO!#REF!</definedName>
    <definedName name="ITENS0">[1]SERVIÇO!#REF!</definedName>
    <definedName name="ITENS1" localSheetId="2">[1]SERVIÇO!#REF!</definedName>
    <definedName name="ITENS1" localSheetId="1">[1]SERVIÇO!#REF!</definedName>
    <definedName name="ITENS1" localSheetId="3">[1]SERVIÇO!#REF!</definedName>
    <definedName name="ITENS1">[1]SERVIÇO!#REF!</definedName>
    <definedName name="ITENSP" localSheetId="2">[1]SERVIÇO!#REF!</definedName>
    <definedName name="ITENSP" localSheetId="1">[1]SERVIÇO!#REF!</definedName>
    <definedName name="ITENSP" localSheetId="3">[1]SERVIÇO!#REF!</definedName>
    <definedName name="ITENSP">[1]SERVIÇO!#REF!</definedName>
    <definedName name="ITENSPMED" localSheetId="2">[1]SERVIÇO!#REF!</definedName>
    <definedName name="ITENSPMED" localSheetId="1">[1]SERVIÇO!#REF!</definedName>
    <definedName name="ITENSPMED" localSheetId="3">[1]SERVIÇO!#REF!</definedName>
    <definedName name="ITENSPMED">[1]SERVIÇO!#REF!</definedName>
    <definedName name="LIN" localSheetId="2">[1]SERVIÇO!#REF!</definedName>
    <definedName name="LIN" localSheetId="1">[1]SERVIÇO!#REF!</definedName>
    <definedName name="LIN" localSheetId="3">[1]SERVIÇO!#REF!</definedName>
    <definedName name="LIN">[1]SERVIÇO!#REF!</definedName>
    <definedName name="LISTSEL" localSheetId="2">[1]SERVIÇO!#REF!</definedName>
    <definedName name="LISTSEL" localSheetId="1">[1]SERVIÇO!#REF!</definedName>
    <definedName name="LISTSEL" localSheetId="3">[1]SERVIÇO!#REF!</definedName>
    <definedName name="LISTSEL">[1]SERVIÇO!#REF!</definedName>
    <definedName name="LOCAB" localSheetId="2">[1]SERVIÇO!#REF!</definedName>
    <definedName name="LOCAB" localSheetId="1">[1]SERVIÇO!#REF!</definedName>
    <definedName name="LOCAB" localSheetId="3">[1]SERVIÇO!#REF!</definedName>
    <definedName name="LOCAB">[1]SERVIÇO!#REF!</definedName>
    <definedName name="LOCAL" localSheetId="2">[1]SERVIÇO!#REF!</definedName>
    <definedName name="LOCAL" localSheetId="1">[1]SERVIÇO!#REF!</definedName>
    <definedName name="LOCAL" localSheetId="3">[1]SERVIÇO!#REF!</definedName>
    <definedName name="LOCAL">[1]SERVIÇO!#REF!</definedName>
    <definedName name="MARCAX" localSheetId="2">[1]SERVIÇO!#REF!</definedName>
    <definedName name="MARCAX" localSheetId="1">[1]SERVIÇO!#REF!</definedName>
    <definedName name="MARCAX" localSheetId="3">[1]SERVIÇO!#REF!</definedName>
    <definedName name="MARCAX">[1]SERVIÇO!#REF!</definedName>
    <definedName name="MENUBOM" localSheetId="2">[1]SERVIÇO!#REF!</definedName>
    <definedName name="MENUBOM" localSheetId="1">[1]SERVIÇO!#REF!</definedName>
    <definedName name="MENUBOM" localSheetId="3">[1]SERVIÇO!#REF!</definedName>
    <definedName name="MENUBOM">[1]SERVIÇO!#REF!</definedName>
    <definedName name="MENUEQP" localSheetId="2">[1]SERVIÇO!#REF!</definedName>
    <definedName name="MENUEQP" localSheetId="1">[1]SERVIÇO!#REF!</definedName>
    <definedName name="MENUEQP" localSheetId="3">[1]SERVIÇO!#REF!</definedName>
    <definedName name="MENUEQP">[1]SERVIÇO!#REF!</definedName>
    <definedName name="MENUFIM" localSheetId="2">[1]SERVIÇO!#REF!</definedName>
    <definedName name="MENUFIM" localSheetId="1">[1]SERVIÇO!#REF!</definedName>
    <definedName name="MENUFIM" localSheetId="3">[1]SERVIÇO!#REF!</definedName>
    <definedName name="MENUFIM">[1]SERVIÇO!#REF!</definedName>
    <definedName name="MENUMED" localSheetId="2">[1]SERVIÇO!#REF!</definedName>
    <definedName name="MENUMED" localSheetId="1">[1]SERVIÇO!#REF!</definedName>
    <definedName name="MENUMED" localSheetId="3">[1]SERVIÇO!#REF!</definedName>
    <definedName name="MENUMED">[1]SERVIÇO!#REF!</definedName>
    <definedName name="MENUOBRA" localSheetId="2">[1]SERVIÇO!#REF!</definedName>
    <definedName name="MENUOBRA" localSheetId="1">[1]SERVIÇO!#REF!</definedName>
    <definedName name="MENUOBRA" localSheetId="3">[1]SERVIÇO!#REF!</definedName>
    <definedName name="MENUOBRA">[1]SERVIÇO!#REF!</definedName>
    <definedName name="MENUOUT" localSheetId="2">[1]SERVIÇO!#REF!</definedName>
    <definedName name="MENUOUT" localSheetId="1">[1]SERVIÇO!#REF!</definedName>
    <definedName name="MENUOUT" localSheetId="3">[1]SERVIÇO!#REF!</definedName>
    <definedName name="MENUOUT">[1]SERVIÇO!#REF!</definedName>
    <definedName name="MENUOUTRO" localSheetId="2">[1]SERVIÇO!#REF!</definedName>
    <definedName name="MENUOUTRO" localSheetId="1">[1]SERVIÇO!#REF!</definedName>
    <definedName name="MENUOUTRO" localSheetId="3">[1]SERVIÇO!#REF!</definedName>
    <definedName name="MENUOUTRO">[1]SERVIÇO!#REF!</definedName>
    <definedName name="menures" localSheetId="2">[1]SERVIÇO!#REF!</definedName>
    <definedName name="menures" localSheetId="1">[1]SERVIÇO!#REF!</definedName>
    <definedName name="menures" localSheetId="3">[1]SERVIÇO!#REF!</definedName>
    <definedName name="menures">[1]SERVIÇO!#REF!</definedName>
    <definedName name="MUNICIPIO" localSheetId="2">[1]SERVIÇO!#REF!</definedName>
    <definedName name="MUNICIPIO" localSheetId="1">[1]SERVIÇO!#REF!</definedName>
    <definedName name="MUNICIPIO" localSheetId="3">[1]SERVIÇO!#REF!</definedName>
    <definedName name="MUNICIPIO">[1]SERVIÇO!#REF!</definedName>
    <definedName name="MURBOMB" localSheetId="2">[1]SERVIÇO!#REF!</definedName>
    <definedName name="MURBOMB" localSheetId="1">[1]SERVIÇO!#REF!</definedName>
    <definedName name="MURBOMB" localSheetId="3">[1]SERVIÇO!#REF!</definedName>
    <definedName name="MURBOMB">[1]SERVIÇO!#REF!</definedName>
    <definedName name="NDATA" localSheetId="2">[1]SERVIÇO!#REF!</definedName>
    <definedName name="NDATA" localSheetId="1">[1]SERVIÇO!#REF!</definedName>
    <definedName name="NDATA" localSheetId="3">[1]SERVIÇO!#REF!</definedName>
    <definedName name="NDATA">[1]SERVIÇO!#REF!</definedName>
    <definedName name="NUCOPIAS" localSheetId="2">[1]SERVIÇO!#REF!</definedName>
    <definedName name="NUCOPIAS" localSheetId="1">[1]SERVIÇO!#REF!</definedName>
    <definedName name="NUCOPIAS" localSheetId="3">[1]SERVIÇO!#REF!</definedName>
    <definedName name="NUCOPIAS">[1]SERVIÇO!#REF!</definedName>
    <definedName name="OBRA" localSheetId="2">[1]SERVIÇO!#REF!</definedName>
    <definedName name="OBRA" localSheetId="1">[1]SERVIÇO!#REF!</definedName>
    <definedName name="OBRA" localSheetId="3">[1]SERVIÇO!#REF!</definedName>
    <definedName name="OBRA">[1]SERVIÇO!#REF!</definedName>
    <definedName name="OBRADUPL" localSheetId="2">[1]SERVIÇO!#REF!</definedName>
    <definedName name="OBRADUPL" localSheetId="1">[1]SERVIÇO!#REF!</definedName>
    <definedName name="OBRADUPL" localSheetId="3">[1]SERVIÇO!#REF!</definedName>
    <definedName name="OBRADUPL">[1]SERVIÇO!#REF!</definedName>
    <definedName name="OBRALOC" localSheetId="2">[1]SERVIÇO!#REF!</definedName>
    <definedName name="OBRALOC" localSheetId="1">[1]SERVIÇO!#REF!</definedName>
    <definedName name="OBRALOC" localSheetId="3">[1]SERVIÇO!#REF!</definedName>
    <definedName name="OBRALOC">[1]SERVIÇO!#REF!</definedName>
    <definedName name="OBRASEL" localSheetId="2">[1]SERVIÇO!#REF!</definedName>
    <definedName name="OBRASEL" localSheetId="1">[1]SERVIÇO!#REF!</definedName>
    <definedName name="OBRASEL" localSheetId="3">[1]SERVIÇO!#REF!</definedName>
    <definedName name="OBRASEL">[1]SERVIÇO!#REF!</definedName>
    <definedName name="PDER" localSheetId="2">[1]SERVIÇO!#REF!</definedName>
    <definedName name="PDER" localSheetId="1">[1]SERVIÇO!#REF!</definedName>
    <definedName name="PDER" localSheetId="3">[1]SERVIÇO!#REF!</definedName>
    <definedName name="PDER">[1]SERVIÇO!#REF!</definedName>
    <definedName name="PDIVERS" localSheetId="2">[1]SERVIÇO!#REF!</definedName>
    <definedName name="PDIVERS" localSheetId="1">[1]SERVIÇO!#REF!</definedName>
    <definedName name="PDIVERS" localSheetId="3">[1]SERVIÇO!#REF!</definedName>
    <definedName name="PDIVERS">[1]SERVIÇO!#REF!</definedName>
    <definedName name="PEMD" localSheetId="2">[1]SERVIÇO!#REF!</definedName>
    <definedName name="PEMD" localSheetId="1">[1]SERVIÇO!#REF!</definedName>
    <definedName name="PEMD" localSheetId="3">[1]SERVIÇO!#REF!</definedName>
    <definedName name="PEMD">[1]SERVIÇO!#REF!</definedName>
    <definedName name="PIEQUIP" localSheetId="2">[1]SERVIÇO!#REF!</definedName>
    <definedName name="PIEQUIP" localSheetId="1">[1]SERVIÇO!#REF!</definedName>
    <definedName name="PIEQUIP" localSheetId="3">[1]SERVIÇO!#REF!</definedName>
    <definedName name="PIEQUIP">[1]SERVIÇO!#REF!</definedName>
    <definedName name="PMUR" localSheetId="2">[1]SERVIÇO!#REF!</definedName>
    <definedName name="PMUR" localSheetId="1">[1]SERVIÇO!#REF!</definedName>
    <definedName name="PMUR" localSheetId="3">[1]SERVIÇO!#REF!</definedName>
    <definedName name="PMUR">[1]SERVIÇO!#REF!</definedName>
    <definedName name="PTGERAL" localSheetId="2">[1]SERVIÇO!#REF!</definedName>
    <definedName name="PTGERAL" localSheetId="1">[1]SERVIÇO!#REF!</definedName>
    <definedName name="PTGERAL" localSheetId="3">[1]SERVIÇO!#REF!</definedName>
    <definedName name="PTGERAL">[1]SERVIÇO!#REF!</definedName>
    <definedName name="QTNULO" localSheetId="2">[1]SERVIÇO!#REF!</definedName>
    <definedName name="QTNULO" localSheetId="1">[1]SERVIÇO!#REF!</definedName>
    <definedName name="QTNULO" localSheetId="3">[1]SERVIÇO!#REF!</definedName>
    <definedName name="QTNULO">[1]SERVIÇO!#REF!</definedName>
    <definedName name="QTPADRAO" localSheetId="2">[1]SERVIÇO!#REF!</definedName>
    <definedName name="QTPADRAO" localSheetId="1">[1]SERVIÇO!#REF!</definedName>
    <definedName name="QTPADRAO" localSheetId="3">[1]SERVIÇO!#REF!</definedName>
    <definedName name="QTPADRAO">[1]SERVIÇO!#REF!</definedName>
    <definedName name="QTRES" localSheetId="2">[1]SERVIÇO!#REF!</definedName>
    <definedName name="QTRES" localSheetId="1">[1]SERVIÇO!#REF!</definedName>
    <definedName name="QTRES" localSheetId="3">[1]SERVIÇO!#REF!</definedName>
    <definedName name="QTRES">[1]SERVIÇO!#REF!</definedName>
    <definedName name="QUANT" localSheetId="2">[1]SERVIÇO!#REF!</definedName>
    <definedName name="QUANT" localSheetId="1">[1]SERVIÇO!#REF!</definedName>
    <definedName name="QUANT" localSheetId="3">[1]SERVIÇO!#REF!</definedName>
    <definedName name="QUANT">[1]SERVIÇO!#REF!</definedName>
    <definedName name="QUANTP" localSheetId="2">[1]SERVIÇO!#REF!</definedName>
    <definedName name="QUANTP" localSheetId="1">[1]SERVIÇO!#REF!</definedName>
    <definedName name="QUANTP" localSheetId="3">[1]SERVIÇO!#REF!</definedName>
    <definedName name="QUANTP">[1]SERVIÇO!#REF!</definedName>
    <definedName name="RARQIMP" localSheetId="2">[1]SERVIÇO!#REF!</definedName>
    <definedName name="RARQIMP" localSheetId="1">[1]SERVIÇO!#REF!</definedName>
    <definedName name="RARQIMP" localSheetId="3">[1]SERVIÇO!#REF!</definedName>
    <definedName name="RARQIMP">[1]SERVIÇO!#REF!</definedName>
    <definedName name="RECADUC" localSheetId="2">[1]SERVIÇO!#REF!</definedName>
    <definedName name="RECADUC" localSheetId="1">[1]SERVIÇO!#REF!</definedName>
    <definedName name="RECADUC" localSheetId="3">[1]SERVIÇO!#REF!</definedName>
    <definedName name="RECADUC">[1]SERVIÇO!#REF!</definedName>
    <definedName name="ridbeb" localSheetId="2">[1]SERVIÇO!#REF!</definedName>
    <definedName name="ridbeb" localSheetId="1">[1]SERVIÇO!#REF!</definedName>
    <definedName name="ridbeb" localSheetId="3">[1]SERVIÇO!#REF!</definedName>
    <definedName name="ridbeb">[1]SERVIÇO!#REF!</definedName>
    <definedName name="RIDCHAF" localSheetId="2">[1]SERVIÇO!#REF!</definedName>
    <definedName name="RIDCHAF" localSheetId="1">[1]SERVIÇO!#REF!</definedName>
    <definedName name="RIDCHAF" localSheetId="3">[1]SERVIÇO!#REF!</definedName>
    <definedName name="RIDCHAF">[1]SERVIÇO!#REF!</definedName>
    <definedName name="ridres05" localSheetId="2">[1]SERVIÇO!#REF!</definedName>
    <definedName name="ridres05" localSheetId="1">[1]SERVIÇO!#REF!</definedName>
    <definedName name="ridres05" localSheetId="3">[1]SERVIÇO!#REF!</definedName>
    <definedName name="ridres05">[1]SERVIÇO!#REF!</definedName>
    <definedName name="RIDRES10" localSheetId="2">[1]SERVIÇO!#REF!</definedName>
    <definedName name="RIDRES10" localSheetId="1">[1]SERVIÇO!#REF!</definedName>
    <definedName name="RIDRES10" localSheetId="3">[1]SERVIÇO!#REF!</definedName>
    <definedName name="RIDRES10">[1]SERVIÇO!#REF!</definedName>
    <definedName name="RIDRES15" localSheetId="2">[1]SERVIÇO!#REF!</definedName>
    <definedName name="RIDRES15" localSheetId="1">[1]SERVIÇO!#REF!</definedName>
    <definedName name="RIDRES15" localSheetId="3">[1]SERVIÇO!#REF!</definedName>
    <definedName name="RIDRES15">[1]SERVIÇO!#REF!</definedName>
    <definedName name="ROMANO" localSheetId="2">[1]SERVIÇO!#REF!</definedName>
    <definedName name="ROMANO" localSheetId="1">[1]SERVIÇO!#REF!</definedName>
    <definedName name="ROMANO" localSheetId="3">[1]SERVIÇO!#REF!</definedName>
    <definedName name="ROMANO">[1]SERVIÇO!#REF!</definedName>
    <definedName name="ROTCOMP" localSheetId="2">[1]SERVIÇO!#REF!</definedName>
    <definedName name="ROTCOMP" localSheetId="1">[1]SERVIÇO!#REF!</definedName>
    <definedName name="ROTCOMP" localSheetId="3">[1]SERVIÇO!#REF!</definedName>
    <definedName name="ROTCOMP">[1]SERVIÇO!#REF!</definedName>
    <definedName name="ROTIMP" localSheetId="2">[1]SERVIÇO!#REF!</definedName>
    <definedName name="ROTIMP" localSheetId="1">[1]SERVIÇO!#REF!</definedName>
    <definedName name="ROTIMP" localSheetId="3">[1]SERVIÇO!#REF!</definedName>
    <definedName name="ROTIMP">[1]SERVIÇO!#REF!</definedName>
    <definedName name="ROTRES" localSheetId="2">[1]SERVIÇO!#REF!</definedName>
    <definedName name="ROTRES" localSheetId="1">[1]SERVIÇO!#REF!</definedName>
    <definedName name="ROTRES" localSheetId="3">[1]SERVIÇO!#REF!</definedName>
    <definedName name="ROTRES">[1]SERVIÇO!#REF!</definedName>
    <definedName name="RQTADUC" localSheetId="2">[1]SERVIÇO!#REF!</definedName>
    <definedName name="RQTADUC" localSheetId="1">[1]SERVIÇO!#REF!</definedName>
    <definedName name="RQTADUC" localSheetId="3">[1]SERVIÇO!#REF!</definedName>
    <definedName name="RQTADUC">[1]SERVIÇO!#REF!</definedName>
    <definedName name="rqtbeb" localSheetId="2">[1]SERVIÇO!#REF!</definedName>
    <definedName name="rqtbeb" localSheetId="1">[1]SERVIÇO!#REF!</definedName>
    <definedName name="rqtbeb" localSheetId="3">[1]SERVIÇO!#REF!</definedName>
    <definedName name="rqtbeb">[1]SERVIÇO!#REF!</definedName>
    <definedName name="RQTCHAF" localSheetId="2">[1]SERVIÇO!#REF!</definedName>
    <definedName name="RQTCHAF" localSheetId="1">[1]SERVIÇO!#REF!</definedName>
    <definedName name="RQTCHAF" localSheetId="3">[1]SERVIÇO!#REF!</definedName>
    <definedName name="RQTCHAF">[1]SERVIÇO!#REF!</definedName>
    <definedName name="RQTDERV" localSheetId="2">[1]SERVIÇO!#REF!</definedName>
    <definedName name="RQTDERV" localSheetId="1">[1]SERVIÇO!#REF!</definedName>
    <definedName name="RQTDERV" localSheetId="3">[1]SERVIÇO!#REF!</definedName>
    <definedName name="RQTDERV">[1]SERVIÇO!#REF!</definedName>
    <definedName name="rres05" localSheetId="2">[1]SERVIÇO!#REF!</definedName>
    <definedName name="rres05" localSheetId="1">[1]SERVIÇO!#REF!</definedName>
    <definedName name="rres05" localSheetId="3">[1]SERVIÇO!#REF!</definedName>
    <definedName name="rres05">[1]SERVIÇO!#REF!</definedName>
    <definedName name="RRES10" localSheetId="2">[1]SERVIÇO!#REF!</definedName>
    <definedName name="RRES10" localSheetId="1">[1]SERVIÇO!#REF!</definedName>
    <definedName name="RRES10" localSheetId="3">[1]SERVIÇO!#REF!</definedName>
    <definedName name="RRES10">[1]SERVIÇO!#REF!</definedName>
    <definedName name="RRES15" localSheetId="2">[1]SERVIÇO!#REF!</definedName>
    <definedName name="RRES15" localSheetId="1">[1]SERVIÇO!#REF!</definedName>
    <definedName name="RRES15" localSheetId="3">[1]SERVIÇO!#REF!</definedName>
    <definedName name="RRES15">[1]SERVIÇO!#REF!</definedName>
    <definedName name="RRES20" localSheetId="2">[1]SERVIÇO!#REF!</definedName>
    <definedName name="RRES20" localSheetId="1">[1]SERVIÇO!#REF!</definedName>
    <definedName name="RRES20" localSheetId="3">[1]SERVIÇO!#REF!</definedName>
    <definedName name="RRES20">[1]SERVIÇO!#REF!</definedName>
    <definedName name="RRR" localSheetId="2">[1]SERVIÇO!#REF!</definedName>
    <definedName name="RRR" localSheetId="1">[1]SERVIÇO!#REF!</definedName>
    <definedName name="RRR" localSheetId="3">[1]SERVIÇO!#REF!</definedName>
    <definedName name="RRR">[1]SERVIÇO!#REF!</definedName>
    <definedName name="RRTEMP" localSheetId="2">[1]SERVIÇO!#REF!</definedName>
    <definedName name="RRTEMP" localSheetId="1">[1]SERVIÇO!#REF!</definedName>
    <definedName name="RRTEMP" localSheetId="3">[1]SERVIÇO!#REF!</definedName>
    <definedName name="RRTEMP">[1]SERVIÇO!#REF!</definedName>
    <definedName name="RSEQ">[1]SERVIÇO!#REF!</definedName>
    <definedName name="RSUBTOT" localSheetId="2">[1]SERVIÇO!#REF!</definedName>
    <definedName name="RSUBTOT" localSheetId="1">[1]SERVIÇO!#REF!</definedName>
    <definedName name="RSUBTOT" localSheetId="3">[1]SERVIÇO!#REF!</definedName>
    <definedName name="RSUBTOT">[1]SERVIÇO!#REF!</definedName>
    <definedName name="rtitbeb" localSheetId="2">[1]SERVIÇO!#REF!</definedName>
    <definedName name="rtitbeb" localSheetId="1">[1]SERVIÇO!#REF!</definedName>
    <definedName name="rtitbeb" localSheetId="3">[1]SERVIÇO!#REF!</definedName>
    <definedName name="rtitbeb">[1]SERVIÇO!#REF!</definedName>
    <definedName name="RTITCHAF" localSheetId="2">[1]SERVIÇO!#REF!</definedName>
    <definedName name="RTITCHAF" localSheetId="1">[1]SERVIÇO!#REF!</definedName>
    <definedName name="RTITCHAF" localSheetId="3">[1]SERVIÇO!#REF!</definedName>
    <definedName name="RTITCHAF">[1]SERVIÇO!#REF!</definedName>
    <definedName name="rtubos" localSheetId="2">[1]SERVIÇO!#REF!</definedName>
    <definedName name="rtubos" localSheetId="1">[1]SERVIÇO!#REF!</definedName>
    <definedName name="rtubos" localSheetId="3">[1]SERVIÇO!#REF!</definedName>
    <definedName name="rtubos">[1]SERVIÇO!#REF!</definedName>
    <definedName name="SISTEM1" localSheetId="2">[1]SERVIÇO!#REF!</definedName>
    <definedName name="SISTEM1" localSheetId="1">[1]SERVIÇO!#REF!</definedName>
    <definedName name="SISTEM1" localSheetId="3">[1]SERVIÇO!#REF!</definedName>
    <definedName name="SISTEM1">[1]SERVIÇO!#REF!</definedName>
    <definedName name="SISTEM2" localSheetId="2">[1]SERVIÇO!#REF!</definedName>
    <definedName name="SISTEM2" localSheetId="1">[1]SERVIÇO!#REF!</definedName>
    <definedName name="SISTEM2" localSheetId="3">[1]SERVIÇO!#REF!</definedName>
    <definedName name="SISTEM2">[1]SERVIÇO!#REF!</definedName>
    <definedName name="SSS" localSheetId="2">[1]SERVIÇO!#REF!</definedName>
    <definedName name="SSS" localSheetId="1">[1]SERVIÇO!#REF!</definedName>
    <definedName name="SSS" localSheetId="3">[1]SERVIÇO!#REF!</definedName>
    <definedName name="SSS">[1]SERVIÇO!#REF!</definedName>
    <definedName name="SSTEMP" localSheetId="2">[1]SERVIÇO!#REF!</definedName>
    <definedName name="SSTEMP" localSheetId="1">[1]SERVIÇO!#REF!</definedName>
    <definedName name="SSTEMP" localSheetId="3">[1]SERVIÇO!#REF!</definedName>
    <definedName name="SSTEMP">[1]SERVIÇO!#REF!</definedName>
    <definedName name="SUBDER" localSheetId="2">[1]SERVIÇO!#REF!</definedName>
    <definedName name="SUBDER" localSheetId="1">[1]SERVIÇO!#REF!</definedName>
    <definedName name="SUBDER" localSheetId="3">[1]SERVIÇO!#REF!</definedName>
    <definedName name="SUBDER">[1]SERVIÇO!#REF!</definedName>
    <definedName name="SUBDIV" localSheetId="2">[1]SERVIÇO!#REF!</definedName>
    <definedName name="SUBDIV" localSheetId="1">[1]SERVIÇO!#REF!</definedName>
    <definedName name="SUBDIV" localSheetId="3">[1]SERVIÇO!#REF!</definedName>
    <definedName name="SUBDIV">[1]SERVIÇO!#REF!</definedName>
    <definedName name="SUBEQP" localSheetId="2">[1]SERVIÇO!#REF!</definedName>
    <definedName name="SUBEQP" localSheetId="1">[1]SERVIÇO!#REF!</definedName>
    <definedName name="SUBEQP" localSheetId="3">[1]SERVIÇO!#REF!</definedName>
    <definedName name="SUBEQP">[1]SERVIÇO!#REF!</definedName>
    <definedName name="SUBMUR" localSheetId="2">[1]SERVIÇO!#REF!</definedName>
    <definedName name="SUBMUR" localSheetId="1">[1]SERVIÇO!#REF!</definedName>
    <definedName name="SUBMUR" localSheetId="3">[1]SERVIÇO!#REF!</definedName>
    <definedName name="SUBMUR">[1]SERVIÇO!#REF!</definedName>
    <definedName name="titbeb" localSheetId="2">[1]SERVIÇO!#REF!</definedName>
    <definedName name="titbeb" localSheetId="1">[1]SERVIÇO!#REF!</definedName>
    <definedName name="titbeb" localSheetId="3">[1]SERVIÇO!#REF!</definedName>
    <definedName name="titbeb">[1]SERVIÇO!#REF!</definedName>
    <definedName name="TITCHAF" localSheetId="2">[1]SERVIÇO!#REF!</definedName>
    <definedName name="TITCHAF" localSheetId="1">[1]SERVIÇO!#REF!</definedName>
    <definedName name="TITCHAF" localSheetId="3">[1]SERVIÇO!#REF!</definedName>
    <definedName name="TITCHAF">[1]SERVIÇO!#REF!</definedName>
    <definedName name="TOTQTS" localSheetId="2">[1]SERVIÇO!#REF!</definedName>
    <definedName name="TOTQTS" localSheetId="1">[1]SERVIÇO!#REF!</definedName>
    <definedName name="TOTQTS" localSheetId="3">[1]SERVIÇO!#REF!</definedName>
    <definedName name="TOTQTS">[1]SERVIÇO!#REF!</definedName>
    <definedName name="TTT" localSheetId="2">[1]SERVIÇO!#REF!</definedName>
    <definedName name="TTT" localSheetId="1">[1]SERVIÇO!#REF!</definedName>
    <definedName name="TTT" localSheetId="3">[1]SERVIÇO!#REF!</definedName>
    <definedName name="TTT">[1]SERVIÇO!#REF!</definedName>
    <definedName name="TXTEQUIP" localSheetId="2">[1]SERVIÇO!#REF!</definedName>
    <definedName name="TXTEQUIP" localSheetId="1">[1]SERVIÇO!#REF!</definedName>
    <definedName name="TXTEQUIP" localSheetId="3">[1]SERVIÇO!#REF!</definedName>
    <definedName name="TXTEQUIP">[1]SERVIÇO!#REF!</definedName>
    <definedName name="TXTMARCA" localSheetId="2">[1]SERVIÇO!#REF!</definedName>
    <definedName name="TXTMARCA" localSheetId="1">[1]SERVIÇO!#REF!</definedName>
    <definedName name="TXTMARCA" localSheetId="3">[1]SERVIÇO!#REF!</definedName>
    <definedName name="TXTMARCA">[1]SERVIÇO!#REF!</definedName>
    <definedName name="TXTMOD" localSheetId="2">[1]SERVIÇO!#REF!</definedName>
    <definedName name="TXTMOD" localSheetId="1">[1]SERVIÇO!#REF!</definedName>
    <definedName name="TXTMOD" localSheetId="3">[1]SERVIÇO!#REF!</definedName>
    <definedName name="TXTMOD">[1]SERVIÇO!#REF!</definedName>
    <definedName name="TXTPOT" localSheetId="2">[1]SERVIÇO!#REF!</definedName>
    <definedName name="TXTPOT" localSheetId="1">[1]SERVIÇO!#REF!</definedName>
    <definedName name="TXTPOT" localSheetId="3">[1]SERVIÇO!#REF!</definedName>
    <definedName name="TXTPOT">[1]SERVIÇO!#REF!</definedName>
    <definedName name="WITENS" localSheetId="2">[1]SERVIÇO!#REF!</definedName>
    <definedName name="WITENS" localSheetId="1">[1]SERVIÇO!#REF!</definedName>
    <definedName name="WITENS" localSheetId="3">[1]SERVIÇO!#REF!</definedName>
    <definedName name="WITENS">[1]SERVIÇO!#REF!</definedName>
    <definedName name="WNMLOCAL" localSheetId="2">[1]SERVIÇO!#REF!</definedName>
    <definedName name="WNMLOCAL" localSheetId="1">[1]SERVIÇO!#REF!</definedName>
    <definedName name="WNMLOCAL" localSheetId="3">[1]SERVIÇO!#REF!</definedName>
    <definedName name="WNMLOCAL">[1]SERVIÇO!#REF!</definedName>
    <definedName name="WNMMUN" localSheetId="2">[1]SERVIÇO!#REF!</definedName>
    <definedName name="WNMMUN" localSheetId="1">[1]SERVIÇO!#REF!</definedName>
    <definedName name="WNMMUN" localSheetId="3">[1]SERVIÇO!#REF!</definedName>
    <definedName name="WNMMUN">[1]SERVIÇO!#REF!</definedName>
    <definedName name="WNMSERV" localSheetId="2">[1]SERVIÇO!#REF!</definedName>
    <definedName name="WNMSERV" localSheetId="1">[1]SERVIÇO!#REF!</definedName>
    <definedName name="WNMSERV" localSheetId="3">[1]SERVIÇO!#REF!</definedName>
    <definedName name="WNMSERV">[1]SERVIÇO!#REF!</definedName>
    <definedName name="XALFA" localSheetId="2">[1]SERVIÇO!#REF!</definedName>
    <definedName name="XALFA" localSheetId="1">[1]SERVIÇO!#REF!</definedName>
    <definedName name="XALFA" localSheetId="3">[1]SERVIÇO!#REF!</definedName>
    <definedName name="XALFA">[1]SERVIÇO!#REF!</definedName>
    <definedName name="XDATA" localSheetId="2">[1]SERVIÇO!#REF!</definedName>
    <definedName name="XDATA" localSheetId="1">[1]SERVIÇO!#REF!</definedName>
    <definedName name="XDATA" localSheetId="3">[1]SERVIÇO!#REF!</definedName>
    <definedName name="XDATA">[1]SERVIÇO!#REF!</definedName>
    <definedName name="XITEM" localSheetId="2">[1]SERVIÇO!#REF!</definedName>
    <definedName name="XITEM" localSheetId="1">[1]SERVIÇO!#REF!</definedName>
    <definedName name="XITEM" localSheetId="3">[1]SERVIÇO!#REF!</definedName>
    <definedName name="XITEM">[1]SERVIÇO!#REF!</definedName>
    <definedName name="XLOC" localSheetId="2">[1]SERVIÇO!#REF!</definedName>
    <definedName name="XLOC" localSheetId="1">[1]SERVIÇO!#REF!</definedName>
    <definedName name="XLOC" localSheetId="3">[1]SERVIÇO!#REF!</definedName>
    <definedName name="XLOC">[1]SERVIÇO!#REF!</definedName>
    <definedName name="xnInforme_quantos_bebedouros____bebqt__if_bebqt__0__xlQt.bebedouros_invalida___ENTER_p_reinformar__xresp__branch_rqtderv" localSheetId="2">[1]SERVIÇO!#REF!</definedName>
    <definedName name="xnInforme_quantos_bebedouros____bebqt__if_bebqt__0__xlQt.bebedouros_invalida___ENTER_p_reinformar__xresp__branch_rqtderv" localSheetId="1">[1]SERVIÇO!#REF!</definedName>
    <definedName name="xnInforme_quantos_bebedouros____bebqt__if_bebqt__0__xlQt.bebedouros_invalida___ENTER_p_reinformar__xresp__branch_rqtderv" localSheetId="3">[1]SERVIÇO!#REF!</definedName>
    <definedName name="xnInforme_quantos_bebedouros____bebqt__if_bebqt__0__xlQt.bebedouros_invalida___ENTER_p_reinformar__xresp__branch_rqtderv">[1]SERVIÇO!#REF!</definedName>
    <definedName name="XNUCOPIAS" localSheetId="2">[1]SERVIÇO!#REF!</definedName>
    <definedName name="XNUCOPIAS" localSheetId="1">[1]SERVIÇO!#REF!</definedName>
    <definedName name="XNUCOPIAS" localSheetId="3">[1]SERVIÇO!#REF!</definedName>
    <definedName name="XNUCOPIAS">[1]SERVIÇO!#REF!</definedName>
    <definedName name="XRESP" localSheetId="2">[1]SERVIÇO!#REF!</definedName>
    <definedName name="XRESP" localSheetId="1">[1]SERVIÇO!#REF!</definedName>
    <definedName name="XRESP" localSheetId="3">[1]SERVIÇO!#REF!</definedName>
    <definedName name="XRESP">[1]SERVIÇO!#REF!</definedName>
    <definedName name="XTITRES" localSheetId="2">[1]SERVIÇO!#REF!</definedName>
    <definedName name="XTITRES" localSheetId="1">[1]SERVIÇO!#REF!</definedName>
    <definedName name="XTITRES" localSheetId="3">[1]SERVIÇO!#REF!</definedName>
    <definedName name="XTITRES">[1]SERVIÇO!#REF!</definedName>
    <definedName name="ZECA">[1]SERVIÇO!#REF!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0" i="5" l="1"/>
  <c r="F47" i="5" l="1"/>
  <c r="F46" i="5"/>
  <c r="G39" i="5" l="1"/>
  <c r="C31" i="5" l="1"/>
  <c r="E29" i="5"/>
  <c r="G29" i="5" s="1"/>
  <c r="E30" i="5" l="1"/>
  <c r="G45" i="5"/>
  <c r="G42" i="5"/>
  <c r="E43" i="5"/>
  <c r="G43" i="5" s="1"/>
  <c r="E40" i="5"/>
  <c r="G40" i="5" s="1"/>
  <c r="G38" i="5"/>
  <c r="G41" i="5"/>
  <c r="E37" i="5"/>
  <c r="G37" i="5" s="1"/>
  <c r="E34" i="5"/>
  <c r="E44" i="5" s="1"/>
  <c r="G44" i="5" s="1"/>
  <c r="C45" i="5"/>
  <c r="G34" i="5"/>
  <c r="C28" i="5"/>
  <c r="C32" i="5"/>
  <c r="G23" i="5"/>
  <c r="G24" i="5"/>
  <c r="G25" i="5"/>
  <c r="G26" i="5"/>
  <c r="G27" i="5"/>
  <c r="G28" i="5"/>
  <c r="G32" i="5"/>
  <c r="G33" i="5"/>
  <c r="G48" i="5"/>
  <c r="E35" i="5" l="1"/>
  <c r="E31" i="5"/>
  <c r="G31" i="5" s="1"/>
  <c r="G30" i="5"/>
  <c r="G17" i="5"/>
  <c r="G18" i="5"/>
  <c r="G19" i="5"/>
  <c r="G35" i="5" l="1"/>
  <c r="E36" i="5"/>
  <c r="G36" i="5" s="1"/>
  <c r="G46" i="5"/>
  <c r="G47" i="5"/>
  <c r="C21" i="5"/>
  <c r="C18" i="5" l="1"/>
  <c r="G22" i="5"/>
  <c r="F49" i="5"/>
  <c r="G49" i="5" s="1"/>
  <c r="G11" i="5" l="1"/>
  <c r="G15" i="5"/>
  <c r="G16" i="5"/>
  <c r="G20" i="5"/>
  <c r="G21" i="5"/>
  <c r="C49" i="5"/>
  <c r="E12" i="5" l="1"/>
  <c r="C10" i="5"/>
  <c r="E14" i="5" l="1"/>
  <c r="G14" i="5" s="1"/>
  <c r="G12" i="5"/>
  <c r="E13" i="5"/>
  <c r="G13" i="5" s="1"/>
  <c r="M49" i="21" l="1"/>
  <c r="L49" i="21"/>
  <c r="K49" i="21"/>
  <c r="J49" i="21"/>
  <c r="M45" i="21"/>
  <c r="L45" i="21"/>
  <c r="K45" i="21"/>
  <c r="J45" i="21"/>
  <c r="M38" i="21"/>
  <c r="L38" i="21"/>
  <c r="K38" i="21"/>
  <c r="J38" i="21"/>
  <c r="M26" i="21"/>
  <c r="L26" i="21"/>
  <c r="K26" i="21"/>
  <c r="J26" i="21"/>
  <c r="E6" i="20"/>
  <c r="L6" i="21" s="1"/>
  <c r="E8" i="20"/>
  <c r="L8" i="21" s="1"/>
  <c r="A8" i="20"/>
  <c r="A8" i="21" s="1"/>
  <c r="A6" i="20"/>
  <c r="A13" i="20" s="1"/>
  <c r="H37" i="20"/>
  <c r="C36" i="20" s="1"/>
  <c r="C39" i="20" s="1"/>
  <c r="C31" i="20"/>
  <c r="C27" i="20"/>
  <c r="E14" i="20" l="1"/>
  <c r="A6" i="21"/>
  <c r="L51" i="21"/>
  <c r="M51" i="21"/>
  <c r="J51" i="21"/>
  <c r="K51" i="21"/>
  <c r="C46" i="20"/>
  <c r="O11" i="19" l="1"/>
  <c r="B11" i="19"/>
  <c r="F7" i="19"/>
  <c r="F5" i="19"/>
  <c r="A7" i="19"/>
  <c r="A5" i="19"/>
  <c r="G10" i="5" l="1"/>
  <c r="G50" i="5" l="1"/>
  <c r="C11" i="19" s="1"/>
  <c r="I50" i="5"/>
  <c r="G51" i="5" l="1"/>
  <c r="C12" i="19"/>
  <c r="G52" i="5" l="1"/>
  <c r="E11" i="19"/>
  <c r="E12" i="19" s="1"/>
  <c r="F12" i="19" s="1"/>
  <c r="H44" i="5" l="1"/>
  <c r="H39" i="5"/>
  <c r="H29" i="5"/>
  <c r="H31" i="5"/>
  <c r="H30" i="5"/>
  <c r="H42" i="5"/>
  <c r="H43" i="5"/>
  <c r="H45" i="5"/>
  <c r="H38" i="5"/>
  <c r="H46" i="5"/>
  <c r="H35" i="5"/>
  <c r="H47" i="5"/>
  <c r="H36" i="5"/>
  <c r="H41" i="5"/>
  <c r="H37" i="5"/>
  <c r="H40" i="5"/>
  <c r="H34" i="5"/>
  <c r="H33" i="5"/>
  <c r="H52" i="5"/>
  <c r="H28" i="5"/>
  <c r="H24" i="5"/>
  <c r="H49" i="5"/>
  <c r="H26" i="5"/>
  <c r="H48" i="5"/>
  <c r="H25" i="5"/>
  <c r="H27" i="5"/>
  <c r="H32" i="5"/>
  <c r="H23" i="5"/>
  <c r="H22" i="5"/>
  <c r="H13" i="5"/>
  <c r="H15" i="5"/>
  <c r="H51" i="5"/>
  <c r="H20" i="5"/>
  <c r="H18" i="5"/>
  <c r="H11" i="5"/>
  <c r="H21" i="5"/>
  <c r="H50" i="5"/>
  <c r="H19" i="5"/>
  <c r="H14" i="5"/>
  <c r="H16" i="5"/>
  <c r="F11" i="19"/>
  <c r="H11" i="19" s="1"/>
  <c r="H12" i="19" s="1"/>
  <c r="Q21" i="19" s="1"/>
  <c r="D11" i="19" l="1"/>
  <c r="D12" i="19" s="1"/>
  <c r="H13" i="19"/>
  <c r="G12" i="19"/>
  <c r="G13" i="19" s="1"/>
  <c r="H10" i="5"/>
  <c r="H9" i="5"/>
  <c r="H53" i="5"/>
  <c r="F5" i="5" l="1"/>
</calcChain>
</file>

<file path=xl/sharedStrings.xml><?xml version="1.0" encoding="utf-8"?>
<sst xmlns="http://schemas.openxmlformats.org/spreadsheetml/2006/main" count="301" uniqueCount="234">
  <si>
    <t>M</t>
  </si>
  <si>
    <t>UNIVERSIDADE FEDERAL DA BAHIA</t>
  </si>
  <si>
    <t>ATUALIZAÇÃO:</t>
  </si>
  <si>
    <t>COORDENAÇÃO DE ORÇAMENTO E PLANEJAMENTO</t>
  </si>
  <si>
    <t>Obra:</t>
  </si>
  <si>
    <t>Data:</t>
  </si>
  <si>
    <t>Endereço:</t>
  </si>
  <si>
    <t>ITEM</t>
  </si>
  <si>
    <t>QUANTIDADE</t>
  </si>
  <si>
    <t>PREÇO TOTAL</t>
  </si>
  <si>
    <t>TOTAL:</t>
  </si>
  <si>
    <t>H</t>
  </si>
  <si>
    <t>DISCRIMINAÇÃO DOS SERVIÇOS</t>
  </si>
  <si>
    <t>PREÇO UNITÁRIO</t>
  </si>
  <si>
    <t xml:space="preserve"> SUPERINTENDÊNCIA DE MEIO AMBIENTE E INFRAESTRUTURA</t>
  </si>
  <si>
    <t>UND</t>
  </si>
  <si>
    <t>%</t>
  </si>
  <si>
    <t>1.1</t>
  </si>
  <si>
    <t>1.2</t>
  </si>
  <si>
    <t>1.3</t>
  </si>
  <si>
    <t>1.4</t>
  </si>
  <si>
    <t>1.5</t>
  </si>
  <si>
    <t>1.6</t>
  </si>
  <si>
    <t>1.7</t>
  </si>
  <si>
    <t>1.9</t>
  </si>
  <si>
    <t>1.10</t>
  </si>
  <si>
    <t>AUXILIAR DE ELETRICISTA COM ENCARGOS COMPLEMENTARES</t>
  </si>
  <si>
    <t>ELETRICISTA COM ENCARGOS COMPLEMENTARES</t>
  </si>
  <si>
    <t>Campus Universitário da Federação, Salvador, Bahia.</t>
  </si>
  <si>
    <t>MOBILIZAÇÃO</t>
  </si>
  <si>
    <t>B.D.I.:</t>
  </si>
  <si>
    <t xml:space="preserve">SUBTOTAL: </t>
  </si>
  <si>
    <t>Área (m2):</t>
  </si>
  <si>
    <t>CRONOGRAMA FÍSICO-FINANCEIRO</t>
  </si>
  <si>
    <t>DISCRIMINAÇÃO</t>
  </si>
  <si>
    <t>V. ITEM (R$)</t>
  </si>
  <si>
    <t>Valor(R$)</t>
  </si>
  <si>
    <t>TOTAL GERAL</t>
  </si>
  <si>
    <t>TOTAL ACUMULADO</t>
  </si>
  <si>
    <t>DIAS</t>
  </si>
  <si>
    <t>B.D.I.</t>
  </si>
  <si>
    <t>SUPERINTENDÊNCIA DE MEIO AMBIENTE E INFRAESTRUTURA</t>
  </si>
  <si>
    <t>Área (m²):</t>
  </si>
  <si>
    <t>MEMÓRIA DE CALCULO DO BDI</t>
  </si>
  <si>
    <t>REVISÃO:</t>
  </si>
  <si>
    <t>CLIENTE: UNIVERSIDADE FEDERAL DA BAHIA</t>
  </si>
  <si>
    <t>DATA:</t>
  </si>
  <si>
    <t xml:space="preserve">MEMÓRIA DE CALCULO 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</si>
  <si>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</si>
  <si>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</si>
  <si>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</si>
  <si>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</si>
  <si>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</si>
  <si>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</si>
  <si>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</si>
  <si>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</si>
  <si>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</si>
  <si>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</si>
  <si>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</si>
  <si>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</si>
  <si>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</si>
  <si>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</si>
  <si>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</si>
  <si>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</si>
  <si>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</si>
  <si>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</si>
  <si>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</si>
  <si>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</si>
  <si>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</si>
  <si>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</si>
  <si>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</si>
  <si>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</si>
  <si>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</si>
  <si>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</si>
  <si>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</si>
  <si>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</si>
  <si>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</si>
  <si>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</si>
  <si>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</si>
  <si>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</si>
  <si>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</si>
  <si>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</si>
  <si>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</si>
  <si>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a Receita Bruta)</t>
  </si>
  <si>
    <t>Total do Grupo C =</t>
  </si>
  <si>
    <t>VALORES DO BDI PARA CONSTRUÇÃO DE EDIFÍCIOS DE ACORDO COM O ACORDÃO N. 2622/2013 DO TCU</t>
  </si>
  <si>
    <t>Fórmula Para Cálculo do B.D.I</t>
  </si>
  <si>
    <t>BDI =(((1+A4+A1+A2)*(1+A3)*(1+B1))/(1-C))-1</t>
  </si>
  <si>
    <t>1º QUARTIL</t>
  </si>
  <si>
    <t>3º QUARTIL</t>
  </si>
  <si>
    <t>Bonificação Sobre Despesas indiretas (B.D.I) =</t>
  </si>
  <si>
    <t>Planilha Protegida exceto os itens em azul</t>
  </si>
  <si>
    <t>ENCARGOS SOCIAIS SOBRE A MÃO DE OBRA - SINAPI CAIXA ECONÔMICA FEDERAL</t>
  </si>
  <si>
    <t>BAHIA</t>
  </si>
  <si>
    <t>CÓDIGO</t>
  </si>
  <si>
    <t>DESCRIÇÃO</t>
  </si>
  <si>
    <t>COM DESONERAÇÃO</t>
  </si>
  <si>
    <t>SEM DESONERAÇÃO</t>
  </si>
  <si>
    <t>HORISTA          %</t>
  </si>
  <si>
    <t>MENSALISTA       %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</si>
  <si>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</si>
  <si>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</si>
  <si>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</si>
  <si>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</si>
  <si>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</si>
  <si>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</si>
  <si>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</si>
  <si>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</si>
  <si>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</si>
  <si>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</si>
  <si>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</si>
  <si>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</si>
  <si>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</si>
  <si>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</si>
  <si>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</si>
  <si>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</si>
  <si>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</si>
  <si>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</si>
  <si>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</si>
  <si>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</si>
  <si>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</si>
  <si>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</si>
  <si>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</si>
  <si>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</si>
  <si>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</si>
  <si>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DÉCIMO-TERCEIRO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</si>
  <si>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</si>
  <si>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</si>
  <si>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</si>
  <si>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</si>
  <si>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</si>
  <si>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</si>
  <si>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</si>
  <si>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</si>
  <si>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</si>
  <si>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</si>
  <si>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</si>
  <si>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</si>
  <si>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</si>
  <si>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</si>
  <si>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</si>
  <si>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</si>
  <si>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</si>
  <si>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</si>
  <si>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</si>
  <si>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</si>
  <si>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</si>
  <si>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</si>
  <si>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</si>
  <si>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</si>
  <si>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</si>
  <si>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</si>
  <si>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</si>
  <si>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</si>
  <si>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</si>
  <si>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</si>
  <si>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</si>
  <si>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</si>
  <si>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 xml:space="preserve"> </t>
  </si>
  <si>
    <t>S02789</t>
  </si>
  <si>
    <t>INTERLIGAÇÃO DAS SUBESTAÇÕES DO PAF 5 E DO INSTITUTO DE HUMANIDADES, ARTES E CIÊNCIAS (IHAC)</t>
  </si>
  <si>
    <t>Área (m2)</t>
  </si>
  <si>
    <t>SERVIÇOS NECESSÁRIOS PARA INTERLIGAÇÃO</t>
  </si>
  <si>
    <t>CABO DE COBRE UNIPOLAR 50 MM2, BLINDADO, ISOLACAO 12/20 KV EPR, COBERTURA EM PVC</t>
  </si>
  <si>
    <t>ENCARREGADO GERAL COM ENCARGOS COMPLEMENTARES</t>
  </si>
  <si>
    <t>5 DIAS</t>
  </si>
  <si>
    <t>V.TOTAL(R$)           C/ B.D.I.</t>
  </si>
  <si>
    <t>DESMOBILIZAÇÃO</t>
  </si>
  <si>
    <t>1.8</t>
  </si>
  <si>
    <t>1.11</t>
  </si>
  <si>
    <t>CABO DE COBRE, FLEXIVEL, CLASSE 4 OU 5, ISOLACAO EM PVC/A, ANTICHAMA BWF-B, COBERTURA PVC-ST1, ANTICHAMA BWF-B, 1 CONDUTOR, 0,6/1 KV, SECAO NOMINAL 240 MM2</t>
  </si>
  <si>
    <t>FITA ISOLANTE ADESIVA ANTICHAMA, USO ATE 750 V, EM ROLO DE 19 MM X 20 M</t>
  </si>
  <si>
    <t>1.12</t>
  </si>
  <si>
    <t>S03446</t>
  </si>
  <si>
    <t>COTAÇÃO</t>
  </si>
  <si>
    <t>CHP</t>
  </si>
  <si>
    <t>5928</t>
  </si>
  <si>
    <t>GUINDAUTO HIDRÁULICO, CAPACIDADE MÁXIMA DE CARGA 6200 KG</t>
  </si>
  <si>
    <t>CABO DE COBRE NU 50 MM2 MEIO-DURO</t>
  </si>
  <si>
    <t>SERVIÇOS NA SUBESTAÇÃO PAF V</t>
  </si>
  <si>
    <t>DEMOLICAO DE CONCRETO</t>
  </si>
  <si>
    <t>ESCAVAÇAO MANUAL</t>
  </si>
  <si>
    <t>RECOMPOSIÇÃO DE PASSEIO</t>
  </si>
  <si>
    <t>SERVIÇOS NO IHAC</t>
  </si>
  <si>
    <t>M3</t>
  </si>
  <si>
    <t>REATERRO MANUAL APILOADO COM SOQUETE. AF_10/2017</t>
  </si>
  <si>
    <t>S00013</t>
  </si>
  <si>
    <t>M2</t>
  </si>
  <si>
    <t>S06416</t>
  </si>
  <si>
    <t>S09942</t>
  </si>
  <si>
    <t>S03344</t>
  </si>
  <si>
    <t>1.13</t>
  </si>
  <si>
    <t>1.14</t>
  </si>
  <si>
    <t>1.15</t>
  </si>
  <si>
    <t>1.16</t>
  </si>
  <si>
    <t>1.17</t>
  </si>
  <si>
    <t>ELETRODUTO/CONDULETE DE PVC RIGIDO, LISO, COR CINZA, DE 1", PARA INSTALACOES APARENTE</t>
  </si>
  <si>
    <t>LOJAELETRICA</t>
  </si>
  <si>
    <t>ABRAÇADEIRA CONDULETE TOP 1"</t>
  </si>
  <si>
    <t>BUCHA DE NYLON COM PARAFUSO</t>
  </si>
  <si>
    <t>CURVA DE 90º  DE PVC DE Ø1"</t>
  </si>
  <si>
    <t>LUVA DE PVC DE Ø 1".</t>
  </si>
  <si>
    <t>CONDULETE EM PVC, TIPO "LB", SEM TAMPA, DE 1"</t>
  </si>
  <si>
    <t>TAMPA CEGA EM PVC PARA CONDULETE 4 X 2"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</si>
  <si>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</si>
  <si>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</si>
  <si>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</si>
  <si>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</si>
  <si>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</si>
  <si>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</si>
  <si>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</si>
  <si>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</si>
  <si>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</si>
  <si>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</si>
  <si>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</si>
  <si>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</si>
  <si>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</si>
  <si>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CHAPISCO APLICADO EM ALVENARIA</t>
  </si>
  <si>
    <t>MASSA ÚNICA, PARA RECEBIMENTO DE PINTURA</t>
  </si>
  <si>
    <t>CABO DE COBRE, FLEXIVEL, CLASSE 4 OU 5, ISOLACAO EM PVC/A, ANTICHAMA BWF-B, 1 CONDUTOR, 450/750 V, SECAO NOMINAL 2,5 MM2</t>
  </si>
  <si>
    <t>1.31</t>
  </si>
  <si>
    <t>1.32</t>
  </si>
  <si>
    <t>1.33</t>
  </si>
  <si>
    <t>1.34</t>
  </si>
  <si>
    <t>S02298</t>
  </si>
  <si>
    <t>ADAPTADOR LINHA CONDULETE 1"</t>
  </si>
  <si>
    <t>1.35</t>
  </si>
  <si>
    <t>DISJUNTOR TIPO DIN/IEC, MONOPOLAR DE 6 ATE 32A</t>
  </si>
  <si>
    <t>1.36</t>
  </si>
  <si>
    <t>QUADRO DE DISTRIBUICAO, SEM BARRAMENTO, EM PVC, DE SOBREPOR, PARA 12 DISJUNTORES NEMA OU 16 DISJUNTORES DIN</t>
  </si>
  <si>
    <t>MUFLA TERMINAL PRIMÁRIA DESCONECTÁVEL  (PLUG-IN)  UNIPOLAR, USO INTERNO, TIPO COTOVELO, 630 A FABRICADO EM BORRACHA  DE SILICONE  CONFORME NORMA EN50180, EN50181 E DIN47636 TIPO COTOVELO P/ CABO ATÉ 50 MM2, TENSÃO NOMÍNAL DE 12/20 KV</t>
  </si>
  <si>
    <t>16.12.2020-ORSE/OUTUBRO</t>
  </si>
  <si>
    <t>JANEIRO/2021</t>
  </si>
  <si>
    <t>CPOS 37.12.120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</si>
</sst>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&quot;* #,##0.00_);_(&quot;R$&quot;* \(#,##0.00\);_(&quot;R$&quot;* &quot;-&quot;??_);_(@_)"/>
    <numFmt numFmtId="166" formatCode="_(* #,##0.00_);_(* \(#,##0.00\);_(* &quot;-&quot;??_);_(@_)"/>
    <numFmt numFmtId="167" formatCode="_(&quot;R$ &quot;* #,##0.00_);_(&quot;R$ &quot;* \(#,##0.00\);_(&quot;R$ &quot;* &quot;-&quot;??_);_(@_)"/>
    <numFmt numFmtId="168" formatCode="#,"/>
    <numFmt numFmtId="169" formatCode="#,##0.00\ ;&quot; (&quot;#,##0.00\);&quot; -&quot;#\ ;@\ "/>
    <numFmt numFmtId="170" formatCode="d/m/yy\ h:mm;@"/>
    <numFmt numFmtId="171" formatCode="[$-416]General"/>
    <numFmt numFmtId="172" formatCode="0.0000"/>
    <numFmt numFmtId="173" formatCode="dd/mm/yy;@"/>
    <numFmt numFmtId="174" formatCode="#,##0.000"/>
  </numFmts>
  <fonts count="10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 Narrow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Courie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4"/>
      <color indexed="8"/>
      <name val="Arial Narrow"/>
      <family val="2"/>
    </font>
    <font>
      <b/>
      <sz val="14"/>
      <name val="Arial Narrow"/>
      <family val="2"/>
    </font>
    <font>
      <b/>
      <sz val="14"/>
      <color indexed="8"/>
      <name val="Arial Narrow"/>
      <family val="2"/>
    </font>
    <font>
      <sz val="10"/>
      <name val="Mangal"/>
      <family val="2"/>
    </font>
    <font>
      <b/>
      <sz val="20"/>
      <name val="Arial Narrow"/>
      <family val="2"/>
    </font>
    <font>
      <b/>
      <sz val="12"/>
      <name val="Arial Narrow"/>
      <family val="2"/>
    </font>
    <font>
      <sz val="10"/>
      <color indexed="8"/>
      <name val="Arial Narrow"/>
      <family val="2"/>
    </font>
    <font>
      <b/>
      <sz val="16"/>
      <name val="Arial Narrow"/>
      <family val="2"/>
    </font>
    <font>
      <i/>
      <sz val="8"/>
      <name val="Arial Narrow"/>
      <family val="2"/>
    </font>
    <font>
      <sz val="12"/>
      <name val="Arial Narrow"/>
      <family val="2"/>
    </font>
    <font>
      <i/>
      <sz val="12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4"/>
      <name val="Arial Narrow"/>
      <family val="2"/>
    </font>
    <font>
      <sz val="14"/>
      <color theme="1"/>
      <name val="Arial Narrow"/>
      <family val="2"/>
    </font>
    <font>
      <b/>
      <sz val="14"/>
      <color theme="1"/>
      <name val="Arial Narrow"/>
      <family val="2"/>
    </font>
    <font>
      <sz val="8"/>
      <name val="Arial Narrow"/>
      <family val="2"/>
    </font>
    <font>
      <i/>
      <sz val="10"/>
      <color indexed="8"/>
      <name val="Arial Narrow"/>
      <family val="2"/>
    </font>
    <font>
      <i/>
      <sz val="10"/>
      <name val="Arial Narrow"/>
      <family val="2"/>
    </font>
    <font>
      <b/>
      <sz val="11"/>
      <name val="Arial Narrow"/>
      <family val="2"/>
    </font>
    <font>
      <b/>
      <sz val="22"/>
      <name val="Arial Narrow"/>
      <family val="2"/>
    </font>
    <font>
      <sz val="10"/>
      <name val="Arial"/>
      <family val="2"/>
    </font>
    <font>
      <u/>
      <sz val="8.8000000000000007"/>
      <color theme="10"/>
      <name val="Calibri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8"/>
      <name val="Comic Sans MS"/>
      <family val="4"/>
    </font>
    <font>
      <sz val="11"/>
      <name val="Arial"/>
      <family val="2"/>
    </font>
    <font>
      <b/>
      <sz val="12"/>
      <color indexed="8"/>
      <name val="Arial"/>
      <family val="2"/>
    </font>
    <font>
      <sz val="10"/>
      <name val="Comic Sans MS"/>
      <family val="4"/>
    </font>
    <font>
      <b/>
      <sz val="10"/>
      <name val="Comic Sans MS"/>
      <family val="4"/>
    </font>
    <font>
      <b/>
      <sz val="18"/>
      <color indexed="8"/>
      <name val="Arial"/>
      <family val="2"/>
    </font>
    <font>
      <sz val="11"/>
      <color theme="1"/>
      <name val="Arial"/>
      <family val="2"/>
    </font>
    <font>
      <b/>
      <sz val="14"/>
      <color indexed="8"/>
      <name val="Arial"/>
      <family val="2"/>
    </font>
    <font>
      <sz val="11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sz val="10"/>
      <color indexed="9"/>
      <name val="Arial"/>
      <family val="2"/>
    </font>
    <font>
      <sz val="14"/>
      <color indexed="9"/>
      <name val="Arial"/>
      <family val="2"/>
    </font>
    <font>
      <sz val="10"/>
      <color theme="0"/>
      <name val="Arial"/>
      <family val="2"/>
    </font>
    <font>
      <b/>
      <sz val="10"/>
      <color indexed="16"/>
      <name val="Arial"/>
      <family val="2"/>
    </font>
    <font>
      <sz val="13"/>
      <name val="Arial"/>
      <family val="2"/>
    </font>
    <font>
      <b/>
      <sz val="11"/>
      <color indexed="10"/>
      <name val="Arial"/>
      <family val="2"/>
    </font>
    <font>
      <b/>
      <sz val="11"/>
      <color indexed="54"/>
      <name val="Arial"/>
      <family val="2"/>
    </font>
    <font>
      <sz val="11"/>
      <color theme="0"/>
      <name val="Arial"/>
      <family val="2"/>
    </font>
    <font>
      <b/>
      <sz val="11"/>
      <color indexed="12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  <font>
      <b/>
      <sz val="12"/>
      <name val="Arial"/>
      <family val="2"/>
    </font>
    <font>
      <b/>
      <strike/>
      <sz val="10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name val="Arial"/>
      <family val="2"/>
    </font>
    <font>
      <sz val="18"/>
      <name val="Arial"/>
      <family val="2"/>
    </font>
    <font>
      <b/>
      <sz val="8"/>
      <color indexed="8"/>
      <name val="Arial Narrow"/>
      <family val="2"/>
    </font>
    <font>
      <sz val="11"/>
      <name val="Arial Narrow"/>
      <family val="2"/>
    </font>
    <font>
      <b/>
      <sz val="10"/>
      <color indexed="8"/>
      <name val="Arial Narrow"/>
      <family val="2"/>
    </font>
  </fonts>
  <fills count="6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57">
    <xf numFmtId="0" fontId="0" fillId="0" borderId="0"/>
    <xf numFmtId="0" fontId="18" fillId="0" borderId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24" fillId="43" borderId="0" applyNumberFormat="0" applyBorder="0" applyAlignment="0" applyProtection="0"/>
    <xf numFmtId="0" fontId="17" fillId="12" borderId="0" applyNumberFormat="0" applyBorder="0" applyAlignment="0" applyProtection="0"/>
    <xf numFmtId="0" fontId="24" fillId="43" borderId="0" applyNumberFormat="0" applyBorder="0" applyAlignment="0" applyProtection="0"/>
    <xf numFmtId="0" fontId="24" fillId="40" borderId="0" applyNumberFormat="0" applyBorder="0" applyAlignment="0" applyProtection="0"/>
    <xf numFmtId="0" fontId="17" fillId="16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17" fillId="20" borderId="0" applyNumberFormat="0" applyBorder="0" applyAlignment="0" applyProtection="0"/>
    <xf numFmtId="0" fontId="24" fillId="41" borderId="0" applyNumberFormat="0" applyBorder="0" applyAlignment="0" applyProtection="0"/>
    <xf numFmtId="0" fontId="24" fillId="44" borderId="0" applyNumberFormat="0" applyBorder="0" applyAlignment="0" applyProtection="0"/>
    <xf numFmtId="0" fontId="17" fillId="24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17" fillId="28" borderId="0" applyNumberFormat="0" applyBorder="0" applyAlignment="0" applyProtection="0"/>
    <xf numFmtId="0" fontId="24" fillId="45" borderId="0" applyNumberFormat="0" applyBorder="0" applyAlignment="0" applyProtection="0"/>
    <xf numFmtId="0" fontId="24" fillId="46" borderId="0" applyNumberFormat="0" applyBorder="0" applyAlignment="0" applyProtection="0"/>
    <xf numFmtId="0" fontId="17" fillId="32" borderId="0" applyNumberFormat="0" applyBorder="0" applyAlignment="0" applyProtection="0"/>
    <xf numFmtId="0" fontId="24" fillId="46" borderId="0" applyNumberFormat="0" applyBorder="0" applyAlignment="0" applyProtection="0"/>
    <xf numFmtId="0" fontId="25" fillId="35" borderId="0" applyNumberFormat="0" applyBorder="0" applyAlignment="0" applyProtection="0"/>
    <xf numFmtId="0" fontId="6" fillId="2" borderId="0" applyNumberFormat="0" applyBorder="0" applyAlignment="0" applyProtection="0"/>
    <xf numFmtId="0" fontId="25" fillId="35" borderId="0" applyNumberFormat="0" applyBorder="0" applyAlignment="0" applyProtection="0"/>
    <xf numFmtId="0" fontId="26" fillId="47" borderId="10" applyNumberFormat="0" applyAlignment="0" applyProtection="0"/>
    <xf numFmtId="0" fontId="11" fillId="6" borderId="4" applyNumberFormat="0" applyAlignment="0" applyProtection="0"/>
    <xf numFmtId="0" fontId="26" fillId="47" borderId="10" applyNumberFormat="0" applyAlignment="0" applyProtection="0"/>
    <xf numFmtId="0" fontId="27" fillId="48" borderId="11" applyNumberFormat="0" applyAlignment="0" applyProtection="0"/>
    <xf numFmtId="0" fontId="13" fillId="7" borderId="7" applyNumberFormat="0" applyAlignment="0" applyProtection="0"/>
    <xf numFmtId="0" fontId="27" fillId="48" borderId="11" applyNumberFormat="0" applyAlignment="0" applyProtection="0"/>
    <xf numFmtId="0" fontId="28" fillId="0" borderId="12" applyNumberFormat="0" applyFill="0" applyAlignment="0" applyProtection="0"/>
    <xf numFmtId="0" fontId="12" fillId="0" borderId="6" applyNumberFormat="0" applyFill="0" applyAlignment="0" applyProtection="0"/>
    <xf numFmtId="0" fontId="28" fillId="0" borderId="12" applyNumberFormat="0" applyFill="0" applyAlignment="0" applyProtection="0"/>
    <xf numFmtId="0" fontId="24" fillId="49" borderId="0" applyNumberFormat="0" applyBorder="0" applyAlignment="0" applyProtection="0"/>
    <xf numFmtId="0" fontId="17" fillId="9" borderId="0" applyNumberFormat="0" applyBorder="0" applyAlignment="0" applyProtection="0"/>
    <xf numFmtId="0" fontId="24" fillId="49" borderId="0" applyNumberFormat="0" applyBorder="0" applyAlignment="0" applyProtection="0"/>
    <xf numFmtId="0" fontId="24" fillId="50" borderId="0" applyNumberFormat="0" applyBorder="0" applyAlignment="0" applyProtection="0"/>
    <xf numFmtId="0" fontId="17" fillId="13" borderId="0" applyNumberFormat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17" fillId="17" borderId="0" applyNumberFormat="0" applyBorder="0" applyAlignment="0" applyProtection="0"/>
    <xf numFmtId="0" fontId="24" fillId="51" borderId="0" applyNumberFormat="0" applyBorder="0" applyAlignment="0" applyProtection="0"/>
    <xf numFmtId="0" fontId="24" fillId="44" borderId="0" applyNumberFormat="0" applyBorder="0" applyAlignment="0" applyProtection="0"/>
    <xf numFmtId="0" fontId="17" fillId="21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17" fillId="25" borderId="0" applyNumberFormat="0" applyBorder="0" applyAlignment="0" applyProtection="0"/>
    <xf numFmtId="0" fontId="24" fillId="45" borderId="0" applyNumberFormat="0" applyBorder="0" applyAlignment="0" applyProtection="0"/>
    <xf numFmtId="0" fontId="24" fillId="52" borderId="0" applyNumberFormat="0" applyBorder="0" applyAlignment="0" applyProtection="0"/>
    <xf numFmtId="0" fontId="17" fillId="29" borderId="0" applyNumberFormat="0" applyBorder="0" applyAlignment="0" applyProtection="0"/>
    <xf numFmtId="0" fontId="24" fillId="52" borderId="0" applyNumberFormat="0" applyBorder="0" applyAlignment="0" applyProtection="0"/>
    <xf numFmtId="0" fontId="29" fillId="38" borderId="10" applyNumberFormat="0" applyAlignment="0" applyProtection="0"/>
    <xf numFmtId="0" fontId="9" fillId="5" borderId="4" applyNumberFormat="0" applyAlignment="0" applyProtection="0"/>
    <xf numFmtId="0" fontId="29" fillId="38" borderId="10" applyNumberFormat="0" applyAlignment="0" applyProtection="0"/>
    <xf numFmtId="0" fontId="30" fillId="34" borderId="0" applyNumberFormat="0" applyBorder="0" applyAlignment="0" applyProtection="0"/>
    <xf numFmtId="0" fontId="7" fillId="3" borderId="0" applyNumberFormat="0" applyBorder="0" applyAlignment="0" applyProtection="0"/>
    <xf numFmtId="0" fontId="30" fillId="34" borderId="0" applyNumberFormat="0" applyBorder="0" applyAlignment="0" applyProtection="0"/>
    <xf numFmtId="0" fontId="31" fillId="0" borderId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0" fontId="32" fillId="53" borderId="0" applyNumberFormat="0" applyBorder="0" applyAlignment="0" applyProtection="0"/>
    <xf numFmtId="0" fontId="8" fillId="4" borderId="0" applyNumberFormat="0" applyBorder="0" applyAlignment="0" applyProtection="0"/>
    <xf numFmtId="0" fontId="32" fillId="53" borderId="0" applyNumberFormat="0" applyBorder="0" applyAlignment="0" applyProtection="0"/>
    <xf numFmtId="0" fontId="19" fillId="0" borderId="0"/>
    <xf numFmtId="0" fontId="19" fillId="0" borderId="0"/>
    <xf numFmtId="0" fontId="33" fillId="0" borderId="0"/>
    <xf numFmtId="0" fontId="19" fillId="0" borderId="0"/>
    <xf numFmtId="0" fontId="19" fillId="0" borderId="0"/>
    <xf numFmtId="39" fontId="31" fillId="0" borderId="0"/>
    <xf numFmtId="0" fontId="23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9" fillId="54" borderId="13" applyNumberFormat="0" applyFont="0" applyAlignment="0" applyProtection="0"/>
    <xf numFmtId="0" fontId="19" fillId="54" borderId="13" applyNumberFormat="0" applyFont="0" applyAlignment="0" applyProtection="0"/>
    <xf numFmtId="0" fontId="23" fillId="8" borderId="8" applyNumberFormat="0" applyFont="0" applyAlignment="0" applyProtection="0"/>
    <xf numFmtId="0" fontId="19" fillId="54" borderId="13" applyNumberFormat="0" applyFon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34" fillId="47" borderId="14" applyNumberFormat="0" applyAlignment="0" applyProtection="0"/>
    <xf numFmtId="0" fontId="10" fillId="6" borderId="5" applyNumberFormat="0" applyAlignment="0" applyProtection="0"/>
    <xf numFmtId="0" fontId="34" fillId="47" borderId="14" applyNumberFormat="0" applyAlignment="0" applyProtection="0"/>
    <xf numFmtId="168" fontId="35" fillId="0" borderId="0">
      <protection locked="0"/>
    </xf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5" applyNumberFormat="0" applyFill="0" applyAlignment="0" applyProtection="0"/>
    <xf numFmtId="0" fontId="3" fillId="0" borderId="1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" fillId="0" borderId="2" applyNumberFormat="0" applyFill="0" applyAlignment="0" applyProtection="0"/>
    <xf numFmtId="0" fontId="40" fillId="0" borderId="16" applyNumberFormat="0" applyFill="0" applyAlignment="0" applyProtection="0"/>
    <xf numFmtId="0" fontId="41" fillId="0" borderId="17" applyNumberFormat="0" applyFill="0" applyAlignment="0" applyProtection="0"/>
    <xf numFmtId="0" fontId="5" fillId="0" borderId="3" applyNumberFormat="0" applyFill="0" applyAlignment="0" applyProtection="0"/>
    <xf numFmtId="0" fontId="41" fillId="0" borderId="17" applyNumberFormat="0" applyFill="0" applyAlignment="0" applyProtection="0"/>
    <xf numFmtId="0" fontId="4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2" fillId="0" borderId="18" applyNumberFormat="0" applyFill="0" applyAlignment="0" applyProtection="0"/>
    <xf numFmtId="0" fontId="16" fillId="0" borderId="9" applyNumberFormat="0" applyFill="0" applyAlignment="0" applyProtection="0"/>
    <xf numFmtId="0" fontId="42" fillId="0" borderId="18" applyNumberFormat="0" applyFill="0" applyAlignment="0" applyProtection="0"/>
    <xf numFmtId="166" fontId="19" fillId="0" borderId="0" applyFont="0" applyFill="0" applyBorder="0" applyAlignment="0" applyProtection="0"/>
    <xf numFmtId="169" fontId="46" fillId="0" borderId="0" applyFill="0" applyBorder="0" applyAlignment="0" applyProtection="0"/>
    <xf numFmtId="166" fontId="23" fillId="0" borderId="0" applyFont="0" applyFill="0" applyBorder="0" applyAlignment="0" applyProtection="0"/>
    <xf numFmtId="169" fontId="46" fillId="0" borderId="0" applyFill="0" applyBorder="0" applyAlignment="0" applyProtection="0"/>
    <xf numFmtId="166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66" fillId="0" borderId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6" fillId="47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29" fillId="38" borderId="10" applyNumberFormat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" fillId="0" borderId="0"/>
    <xf numFmtId="0" fontId="1" fillId="0" borderId="0"/>
    <xf numFmtId="0" fontId="18" fillId="0" borderId="0"/>
    <xf numFmtId="171" fontId="68" fillId="0" borderId="0"/>
    <xf numFmtId="0" fontId="18" fillId="0" borderId="0"/>
    <xf numFmtId="0" fontId="6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0" fontId="18" fillId="54" borderId="13" applyNumberFormat="0" applyFont="0" applyAlignment="0" applyProtection="0"/>
    <xf numFmtId="9" fontId="18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0" fontId="34" fillId="47" borderId="14" applyNumberFormat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1" fillId="0" borderId="0"/>
  </cellStyleXfs>
  <cellXfs count="555">
    <xf numFmtId="0" fontId="0" fillId="0" borderId="0" xfId="0"/>
    <xf numFmtId="167" fontId="48" fillId="0" borderId="21" xfId="195" applyFont="1" applyFill="1" applyBorder="1" applyAlignment="1" applyProtection="1">
      <alignment horizontal="center" wrapText="1"/>
      <protection locked="0"/>
    </xf>
    <xf numFmtId="166" fontId="22" fillId="0" borderId="21" xfId="196" applyFont="1" applyBorder="1" applyAlignment="1"/>
    <xf numFmtId="10" fontId="21" fillId="0" borderId="23" xfId="197" applyNumberFormat="1" applyFont="1" applyBorder="1" applyAlignment="1"/>
    <xf numFmtId="0" fontId="18" fillId="0" borderId="0" xfId="113"/>
    <xf numFmtId="0" fontId="49" fillId="0" borderId="0" xfId="198" applyFont="1" applyAlignment="1">
      <alignment vertical="center"/>
    </xf>
    <xf numFmtId="166" fontId="49" fillId="0" borderId="0" xfId="196" applyFont="1" applyAlignment="1">
      <alignment horizontal="center" vertical="center"/>
    </xf>
    <xf numFmtId="49" fontId="51" fillId="0" borderId="0" xfId="200" applyNumberFormat="1" applyFont="1" applyFill="1" applyBorder="1" applyAlignment="1" applyProtection="1">
      <alignment horizontal="center" vertical="center" wrapText="1"/>
      <protection locked="0"/>
    </xf>
    <xf numFmtId="10" fontId="21" fillId="0" borderId="24" xfId="197" applyNumberFormat="1" applyFont="1" applyBorder="1" applyAlignment="1"/>
    <xf numFmtId="166" fontId="22" fillId="0" borderId="0" xfId="196" applyFont="1" applyBorder="1" applyAlignment="1"/>
    <xf numFmtId="49" fontId="52" fillId="0" borderId="0" xfId="201" applyNumberFormat="1" applyFont="1" applyFill="1" applyBorder="1" applyAlignment="1" applyProtection="1">
      <alignment vertical="distributed" wrapText="1"/>
      <protection locked="0"/>
    </xf>
    <xf numFmtId="10" fontId="21" fillId="0" borderId="25" xfId="197" applyNumberFormat="1" applyFont="1" applyBorder="1" applyAlignment="1"/>
    <xf numFmtId="0" fontId="53" fillId="0" borderId="0" xfId="198" applyFont="1" applyFill="1" applyBorder="1" applyAlignment="1">
      <alignment horizontal="center" vertical="center"/>
    </xf>
    <xf numFmtId="0" fontId="54" fillId="0" borderId="0" xfId="198" applyFont="1" applyAlignment="1">
      <alignment vertical="center"/>
    </xf>
    <xf numFmtId="166" fontId="54" fillId="0" borderId="0" xfId="196" applyFont="1" applyAlignment="1">
      <alignment horizontal="center" vertical="center"/>
    </xf>
    <xf numFmtId="10" fontId="20" fillId="0" borderId="0" xfId="197" applyNumberFormat="1" applyFont="1" applyFill="1" applyBorder="1" applyAlignment="1">
      <alignment horizontal="center"/>
    </xf>
    <xf numFmtId="166" fontId="50" fillId="56" borderId="33" xfId="196" applyFont="1" applyFill="1" applyBorder="1" applyAlignment="1">
      <alignment horizontal="right"/>
    </xf>
    <xf numFmtId="4" fontId="55" fillId="0" borderId="0" xfId="198" applyNumberFormat="1" applyFont="1" applyAlignment="1">
      <alignment vertical="center"/>
    </xf>
    <xf numFmtId="0" fontId="55" fillId="0" borderId="0" xfId="198" applyFont="1" applyAlignment="1">
      <alignment vertical="center"/>
    </xf>
    <xf numFmtId="166" fontId="55" fillId="0" borderId="0" xfId="196" applyFont="1" applyAlignment="1">
      <alignment horizontal="center" vertical="center"/>
    </xf>
    <xf numFmtId="0" fontId="56" fillId="0" borderId="34" xfId="196" applyNumberFormat="1" applyFont="1" applyBorder="1" applyAlignment="1">
      <alignment horizontal="right" vertical="center"/>
    </xf>
    <xf numFmtId="0" fontId="56" fillId="55" borderId="35" xfId="196" applyNumberFormat="1" applyFont="1" applyFill="1" applyBorder="1" applyAlignment="1">
      <alignment horizontal="right" vertical="center"/>
    </xf>
    <xf numFmtId="0" fontId="56" fillId="0" borderId="35" xfId="196" applyNumberFormat="1" applyFont="1" applyBorder="1" applyAlignment="1">
      <alignment vertical="distributed"/>
    </xf>
    <xf numFmtId="0" fontId="56" fillId="0" borderId="35" xfId="196" applyNumberFormat="1" applyFont="1" applyBorder="1" applyAlignment="1">
      <alignment horizontal="center"/>
    </xf>
    <xf numFmtId="0" fontId="50" fillId="0" borderId="35" xfId="196" applyNumberFormat="1" applyFont="1" applyBorder="1" applyAlignment="1">
      <alignment horizontal="center"/>
    </xf>
    <xf numFmtId="0" fontId="50" fillId="56" borderId="33" xfId="196" applyNumberFormat="1" applyFont="1" applyFill="1" applyBorder="1" applyAlignment="1">
      <alignment horizontal="center"/>
    </xf>
    <xf numFmtId="0" fontId="57" fillId="56" borderId="37" xfId="196" applyNumberFormat="1" applyFont="1" applyFill="1" applyBorder="1" applyAlignment="1">
      <alignment horizontal="right" vertical="center"/>
    </xf>
    <xf numFmtId="0" fontId="57" fillId="56" borderId="33" xfId="196" applyNumberFormat="1" applyFont="1" applyFill="1" applyBorder="1" applyAlignment="1">
      <alignment horizontal="right" vertical="center"/>
    </xf>
    <xf numFmtId="0" fontId="57" fillId="56" borderId="33" xfId="196" applyNumberFormat="1" applyFont="1" applyFill="1" applyBorder="1" applyAlignment="1">
      <alignment vertical="distributed"/>
    </xf>
    <xf numFmtId="0" fontId="57" fillId="56" borderId="33" xfId="196" applyNumberFormat="1" applyFont="1" applyFill="1" applyBorder="1" applyAlignment="1">
      <alignment horizontal="center"/>
    </xf>
    <xf numFmtId="0" fontId="49" fillId="0" borderId="0" xfId="196" applyNumberFormat="1" applyFont="1" applyAlignment="1">
      <alignment horizontal="center" vertical="center"/>
    </xf>
    <xf numFmtId="0" fontId="49" fillId="0" borderId="0" xfId="198" applyFont="1" applyAlignment="1">
      <alignment vertical="distributed" wrapText="1"/>
    </xf>
    <xf numFmtId="166" fontId="49" fillId="0" borderId="0" xfId="196" applyFont="1" applyAlignment="1">
      <alignment horizontal="center"/>
    </xf>
    <xf numFmtId="4" fontId="49" fillId="0" borderId="0" xfId="196" applyNumberFormat="1" applyFont="1" applyAlignment="1">
      <alignment horizontal="center"/>
    </xf>
    <xf numFmtId="166" fontId="49" fillId="0" borderId="0" xfId="196" applyFont="1" applyAlignment="1"/>
    <xf numFmtId="10" fontId="50" fillId="0" borderId="35" xfId="197" applyNumberFormat="1" applyFont="1" applyFill="1" applyBorder="1" applyAlignment="1">
      <alignment horizontal="center"/>
    </xf>
    <xf numFmtId="10" fontId="49" fillId="0" borderId="0" xfId="198" applyNumberFormat="1" applyFont="1" applyAlignment="1">
      <alignment vertical="center"/>
    </xf>
    <xf numFmtId="43" fontId="49" fillId="0" borderId="0" xfId="198" applyNumberFormat="1" applyFont="1" applyAlignment="1">
      <alignment vertical="center"/>
    </xf>
    <xf numFmtId="49" fontId="48" fillId="0" borderId="0" xfId="199" applyNumberFormat="1" applyFont="1" applyFill="1" applyBorder="1" applyAlignment="1" applyProtection="1">
      <alignment vertical="center" wrapText="1"/>
      <protection locked="0"/>
    </xf>
    <xf numFmtId="0" fontId="45" fillId="57" borderId="29" xfId="196" applyNumberFormat="1" applyFont="1" applyFill="1" applyBorder="1" applyAlignment="1">
      <alignment horizontal="center" vertical="center"/>
    </xf>
    <xf numFmtId="0" fontId="44" fillId="57" borderId="31" xfId="198" applyFont="1" applyFill="1" applyBorder="1" applyAlignment="1">
      <alignment vertical="distributed" wrapText="1"/>
    </xf>
    <xf numFmtId="166" fontId="45" fillId="57" borderId="31" xfId="196" applyFont="1" applyFill="1" applyBorder="1" applyAlignment="1">
      <alignment horizontal="center"/>
    </xf>
    <xf numFmtId="0" fontId="44" fillId="57" borderId="31" xfId="198" applyFont="1" applyFill="1" applyBorder="1" applyAlignment="1">
      <alignment vertical="distributed"/>
    </xf>
    <xf numFmtId="10" fontId="54" fillId="0" borderId="0" xfId="198" applyNumberFormat="1" applyFont="1" applyAlignment="1">
      <alignment vertical="center"/>
    </xf>
    <xf numFmtId="10" fontId="55" fillId="0" borderId="0" xfId="198" applyNumberFormat="1" applyFont="1" applyAlignment="1">
      <alignment vertical="center"/>
    </xf>
    <xf numFmtId="49" fontId="61" fillId="0" borderId="0" xfId="200" applyNumberFormat="1" applyFont="1" applyFill="1" applyBorder="1" applyAlignment="1" applyProtection="1">
      <alignment horizontal="center" vertical="center" wrapText="1"/>
      <protection locked="0"/>
    </xf>
    <xf numFmtId="170" fontId="61" fillId="0" borderId="0" xfId="200" applyNumberFormat="1" applyFont="1" applyFill="1" applyBorder="1" applyAlignment="1" applyProtection="1">
      <alignment horizontal="center" vertical="center" wrapText="1"/>
      <protection locked="0"/>
    </xf>
    <xf numFmtId="4" fontId="58" fillId="0" borderId="20" xfId="203" applyNumberFormat="1" applyFont="1" applyFill="1" applyBorder="1" applyAlignment="1">
      <alignment horizontal="right"/>
    </xf>
    <xf numFmtId="0" fontId="63" fillId="0" borderId="20" xfId="196" applyNumberFormat="1" applyFont="1" applyFill="1" applyBorder="1" applyAlignment="1">
      <alignment horizontal="center" vertical="center" wrapText="1"/>
    </xf>
    <xf numFmtId="0" fontId="43" fillId="0" borderId="20" xfId="209" applyFont="1" applyFill="1" applyBorder="1" applyAlignment="1">
      <alignment vertical="distributed"/>
    </xf>
    <xf numFmtId="166" fontId="49" fillId="0" borderId="0" xfId="196" applyFont="1" applyBorder="1" applyAlignment="1"/>
    <xf numFmtId="0" fontId="43" fillId="0" borderId="19" xfId="196" applyNumberFormat="1" applyFont="1" applyFill="1" applyBorder="1" applyAlignment="1">
      <alignment horizontal="center" vertical="center"/>
    </xf>
    <xf numFmtId="166" fontId="43" fillId="0" borderId="20" xfId="196" applyFont="1" applyFill="1" applyBorder="1" applyAlignment="1">
      <alignment horizontal="center"/>
    </xf>
    <xf numFmtId="4" fontId="43" fillId="0" borderId="26" xfId="196" applyNumberFormat="1" applyFont="1" applyFill="1" applyBorder="1" applyAlignment="1">
      <alignment horizontal="right"/>
    </xf>
    <xf numFmtId="0" fontId="59" fillId="0" borderId="20" xfId="0" applyFont="1" applyFill="1" applyBorder="1" applyAlignment="1">
      <alignment horizontal="justify"/>
    </xf>
    <xf numFmtId="0" fontId="43" fillId="0" borderId="34" xfId="196" applyNumberFormat="1" applyFont="1" applyFill="1" applyBorder="1" applyAlignment="1">
      <alignment horizontal="center" vertical="center"/>
    </xf>
    <xf numFmtId="0" fontId="63" fillId="0" borderId="35" xfId="196" applyNumberFormat="1" applyFont="1" applyFill="1" applyBorder="1" applyAlignment="1">
      <alignment horizontal="center" vertical="center" wrapText="1"/>
    </xf>
    <xf numFmtId="166" fontId="43" fillId="0" borderId="35" xfId="196" applyFont="1" applyFill="1" applyBorder="1" applyAlignment="1">
      <alignment horizontal="center"/>
    </xf>
    <xf numFmtId="4" fontId="58" fillId="0" borderId="35" xfId="203" applyNumberFormat="1" applyFont="1" applyFill="1" applyBorder="1" applyAlignment="1">
      <alignment horizontal="right"/>
    </xf>
    <xf numFmtId="4" fontId="43" fillId="0" borderId="36" xfId="196" applyNumberFormat="1" applyFont="1" applyFill="1" applyBorder="1" applyAlignment="1">
      <alignment horizontal="right"/>
    </xf>
    <xf numFmtId="0" fontId="60" fillId="0" borderId="35" xfId="0" applyFont="1" applyFill="1" applyBorder="1" applyAlignment="1">
      <alignment horizontal="justify"/>
    </xf>
    <xf numFmtId="0" fontId="60" fillId="0" borderId="20" xfId="0" applyFont="1" applyFill="1" applyBorder="1" applyAlignment="1">
      <alignment horizontal="justify" wrapText="1"/>
    </xf>
    <xf numFmtId="0" fontId="49" fillId="0" borderId="42" xfId="198" applyFont="1" applyBorder="1" applyAlignment="1">
      <alignment vertical="center"/>
    </xf>
    <xf numFmtId="0" fontId="49" fillId="0" borderId="22" xfId="198" applyFont="1" applyBorder="1" applyAlignment="1">
      <alignment vertical="center"/>
    </xf>
    <xf numFmtId="0" fontId="22" fillId="0" borderId="22" xfId="198" applyFont="1" applyBorder="1" applyAlignment="1">
      <alignment vertical="distributed" wrapText="1"/>
    </xf>
    <xf numFmtId="166" fontId="22" fillId="0" borderId="22" xfId="196" applyFont="1" applyBorder="1" applyAlignment="1">
      <alignment horizontal="center"/>
    </xf>
    <xf numFmtId="4" fontId="22" fillId="0" borderId="22" xfId="196" applyNumberFormat="1" applyFont="1" applyBorder="1" applyAlignment="1">
      <alignment horizontal="center"/>
    </xf>
    <xf numFmtId="166" fontId="22" fillId="0" borderId="22" xfId="196" applyFont="1" applyBorder="1" applyAlignment="1"/>
    <xf numFmtId="166" fontId="22" fillId="0" borderId="25" xfId="196" applyFont="1" applyBorder="1" applyAlignment="1"/>
    <xf numFmtId="49" fontId="52" fillId="0" borderId="27" xfId="201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201" applyNumberFormat="1" applyFont="1" applyFill="1" applyBorder="1" applyAlignment="1" applyProtection="1">
      <alignment horizontal="left" vertical="center" wrapText="1"/>
      <protection locked="0"/>
    </xf>
    <xf numFmtId="0" fontId="48" fillId="0" borderId="42" xfId="202" applyNumberFormat="1" applyFont="1" applyFill="1" applyBorder="1" applyAlignment="1" applyProtection="1">
      <alignment horizontal="left" vertical="center"/>
      <protection locked="0"/>
    </xf>
    <xf numFmtId="166" fontId="43" fillId="0" borderId="20" xfId="336" applyFont="1" applyFill="1" applyBorder="1" applyAlignment="1">
      <alignment horizontal="center"/>
    </xf>
    <xf numFmtId="4" fontId="43" fillId="0" borderId="20" xfId="336" applyNumberFormat="1" applyFont="1" applyFill="1" applyBorder="1" applyAlignment="1"/>
    <xf numFmtId="0" fontId="70" fillId="0" borderId="21" xfId="209" applyFont="1" applyFill="1" applyBorder="1"/>
    <xf numFmtId="0" fontId="70" fillId="0" borderId="23" xfId="209" applyFont="1" applyFill="1" applyBorder="1"/>
    <xf numFmtId="0" fontId="70" fillId="0" borderId="0" xfId="209" applyFont="1" applyFill="1"/>
    <xf numFmtId="0" fontId="70" fillId="0" borderId="0" xfId="209" applyFont="1" applyFill="1" applyAlignment="1">
      <alignment horizontal="center"/>
    </xf>
    <xf numFmtId="10" fontId="49" fillId="0" borderId="0" xfId="293" applyNumberFormat="1" applyFont="1" applyBorder="1" applyAlignment="1"/>
    <xf numFmtId="0" fontId="70" fillId="0" borderId="0" xfId="209" applyFont="1" applyFill="1" applyBorder="1"/>
    <xf numFmtId="0" fontId="70" fillId="0" borderId="24" xfId="209" applyFont="1" applyFill="1" applyBorder="1"/>
    <xf numFmtId="49" fontId="52" fillId="0" borderId="0" xfId="113" applyNumberFormat="1" applyFont="1" applyFill="1" applyBorder="1" applyAlignment="1" applyProtection="1">
      <alignment vertical="distributed" wrapText="1"/>
      <protection locked="0"/>
    </xf>
    <xf numFmtId="49" fontId="52" fillId="0" borderId="0" xfId="113" applyNumberFormat="1" applyFont="1" applyFill="1" applyBorder="1" applyAlignment="1" applyProtection="1">
      <alignment horizontal="center" wrapText="1"/>
      <protection locked="0"/>
    </xf>
    <xf numFmtId="49" fontId="52" fillId="0" borderId="0" xfId="113" applyNumberFormat="1" applyFont="1" applyFill="1" applyBorder="1" applyAlignment="1" applyProtection="1">
      <alignment horizontal="left" wrapText="1"/>
      <protection locked="0"/>
    </xf>
    <xf numFmtId="166" fontId="22" fillId="0" borderId="0" xfId="336" applyFont="1" applyBorder="1" applyAlignment="1">
      <alignment vertical="center"/>
    </xf>
    <xf numFmtId="49" fontId="52" fillId="0" borderId="0" xfId="113" applyNumberFormat="1" applyFont="1" applyFill="1" applyBorder="1" applyAlignment="1" applyProtection="1">
      <alignment wrapText="1"/>
      <protection locked="0"/>
    </xf>
    <xf numFmtId="0" fontId="48" fillId="0" borderId="22" xfId="202" applyNumberFormat="1" applyFont="1" applyFill="1" applyBorder="1" applyAlignment="1" applyProtection="1">
      <alignment vertical="center"/>
      <protection locked="0"/>
    </xf>
    <xf numFmtId="49" fontId="48" fillId="0" borderId="22" xfId="113" applyNumberFormat="1" applyFont="1" applyFill="1" applyBorder="1" applyAlignment="1" applyProtection="1">
      <alignment horizontal="center" wrapText="1"/>
      <protection locked="0"/>
    </xf>
    <xf numFmtId="39" fontId="48" fillId="0" borderId="22" xfId="195" applyNumberFormat="1" applyFont="1" applyFill="1" applyBorder="1" applyAlignment="1" applyProtection="1">
      <alignment wrapText="1"/>
      <protection locked="0"/>
    </xf>
    <xf numFmtId="0" fontId="70" fillId="0" borderId="0" xfId="209" applyFont="1" applyFill="1" applyAlignment="1">
      <alignment horizontal="right"/>
    </xf>
    <xf numFmtId="10" fontId="70" fillId="0" borderId="0" xfId="209" applyNumberFormat="1" applyFont="1" applyFill="1" applyAlignment="1">
      <alignment horizontal="center"/>
    </xf>
    <xf numFmtId="9" fontId="70" fillId="0" borderId="0" xfId="209" applyNumberFormat="1" applyFont="1" applyFill="1" applyAlignment="1">
      <alignment horizontal="center"/>
    </xf>
    <xf numFmtId="0" fontId="48" fillId="0" borderId="19" xfId="356" quotePrefix="1" applyNumberFormat="1" applyFont="1" applyFill="1" applyBorder="1" applyAlignment="1">
      <alignment horizontal="center" vertical="center"/>
    </xf>
    <xf numFmtId="0" fontId="48" fillId="0" borderId="20" xfId="356" quotePrefix="1" applyNumberFormat="1" applyFont="1" applyFill="1" applyBorder="1" applyAlignment="1">
      <alignment horizontal="left" vertical="center"/>
    </xf>
    <xf numFmtId="10" fontId="52" fillId="0" borderId="20" xfId="293" applyNumberFormat="1" applyFont="1" applyFill="1" applyBorder="1" applyAlignment="1">
      <alignment horizontal="center" vertical="center"/>
    </xf>
    <xf numFmtId="10" fontId="52" fillId="0" borderId="20" xfId="293" applyNumberFormat="1" applyFont="1" applyFill="1" applyBorder="1" applyAlignment="1">
      <alignment horizontal="center"/>
    </xf>
    <xf numFmtId="166" fontId="18" fillId="0" borderId="41" xfId="336" applyFont="1" applyFill="1" applyBorder="1"/>
    <xf numFmtId="9" fontId="18" fillId="0" borderId="20" xfId="293" applyNumberFormat="1" applyFont="1" applyFill="1" applyBorder="1" applyAlignment="1">
      <alignment horizontal="center"/>
    </xf>
    <xf numFmtId="166" fontId="18" fillId="0" borderId="20" xfId="336" applyFont="1" applyFill="1" applyBorder="1"/>
    <xf numFmtId="166" fontId="18" fillId="0" borderId="26" xfId="336" applyFont="1" applyFill="1" applyBorder="1"/>
    <xf numFmtId="9" fontId="73" fillId="0" borderId="0" xfId="209" applyNumberFormat="1" applyFont="1" applyFill="1"/>
    <xf numFmtId="10" fontId="73" fillId="0" borderId="0" xfId="336" applyNumberFormat="1" applyFont="1" applyFill="1" applyAlignment="1">
      <alignment horizontal="center"/>
    </xf>
    <xf numFmtId="0" fontId="73" fillId="0" borderId="0" xfId="209" applyFont="1" applyFill="1" applyAlignment="1">
      <alignment horizontal="center"/>
    </xf>
    <xf numFmtId="166" fontId="73" fillId="0" borderId="0" xfId="209" applyNumberFormat="1" applyFont="1" applyFill="1"/>
    <xf numFmtId="0" fontId="73" fillId="0" borderId="0" xfId="209" applyFont="1" applyFill="1"/>
    <xf numFmtId="0" fontId="48" fillId="58" borderId="20" xfId="209" applyFont="1" applyFill="1" applyBorder="1"/>
    <xf numFmtId="10" fontId="48" fillId="58" borderId="20" xfId="293" applyNumberFormat="1" applyFont="1" applyFill="1" applyBorder="1" applyAlignment="1">
      <alignment horizontal="center" vertical="center"/>
    </xf>
    <xf numFmtId="10" fontId="52" fillId="58" borderId="20" xfId="293" applyNumberFormat="1" applyFont="1" applyFill="1" applyBorder="1" applyAlignment="1">
      <alignment horizontal="center"/>
    </xf>
    <xf numFmtId="166" fontId="18" fillId="59" borderId="41" xfId="209" applyNumberFormat="1" applyFont="1" applyFill="1" applyBorder="1"/>
    <xf numFmtId="10" fontId="18" fillId="59" borderId="20" xfId="293" applyNumberFormat="1" applyFont="1" applyFill="1" applyBorder="1" applyAlignment="1">
      <alignment horizontal="center"/>
    </xf>
    <xf numFmtId="166" fontId="18" fillId="59" borderId="20" xfId="209" applyNumberFormat="1" applyFont="1" applyFill="1" applyBorder="1"/>
    <xf numFmtId="166" fontId="18" fillId="59" borderId="26" xfId="209" applyNumberFormat="1" applyFont="1" applyFill="1" applyBorder="1"/>
    <xf numFmtId="166" fontId="73" fillId="0" borderId="0" xfId="336" applyFont="1" applyFill="1" applyAlignment="1">
      <alignment horizontal="center"/>
    </xf>
    <xf numFmtId="0" fontId="74" fillId="0" borderId="0" xfId="209" applyFont="1" applyFill="1"/>
    <xf numFmtId="0" fontId="52" fillId="58" borderId="45" xfId="209" applyFont="1" applyFill="1" applyBorder="1" applyAlignment="1">
      <alignment horizontal="center" vertical="center"/>
    </xf>
    <xf numFmtId="0" fontId="48" fillId="58" borderId="46" xfId="209" applyFont="1" applyFill="1" applyBorder="1"/>
    <xf numFmtId="166" fontId="48" fillId="58" borderId="46" xfId="336" applyFont="1" applyFill="1" applyBorder="1" applyAlignment="1">
      <alignment horizontal="center" vertical="center"/>
    </xf>
    <xf numFmtId="4" fontId="48" fillId="58" borderId="46" xfId="336" applyNumberFormat="1" applyFont="1" applyFill="1" applyBorder="1" applyAlignment="1">
      <alignment horizontal="center"/>
    </xf>
    <xf numFmtId="166" fontId="48" fillId="58" borderId="46" xfId="336" applyFont="1" applyFill="1" applyBorder="1" applyAlignment="1">
      <alignment horizontal="right"/>
    </xf>
    <xf numFmtId="10" fontId="52" fillId="58" borderId="46" xfId="209" applyNumberFormat="1" applyFont="1" applyFill="1" applyBorder="1" applyAlignment="1">
      <alignment horizontal="center"/>
    </xf>
    <xf numFmtId="166" fontId="18" fillId="59" borderId="48" xfId="336" applyFont="1" applyFill="1" applyBorder="1"/>
    <xf numFmtId="10" fontId="18" fillId="59" borderId="46" xfId="209" applyNumberFormat="1" applyFont="1" applyFill="1" applyBorder="1" applyAlignment="1">
      <alignment horizontal="center"/>
    </xf>
    <xf numFmtId="166" fontId="18" fillId="59" borderId="46" xfId="336" applyFont="1" applyFill="1" applyBorder="1"/>
    <xf numFmtId="166" fontId="18" fillId="59" borderId="47" xfId="336" applyFont="1" applyFill="1" applyBorder="1"/>
    <xf numFmtId="0" fontId="74" fillId="0" borderId="0" xfId="209" applyFont="1" applyFill="1" applyAlignment="1">
      <alignment horizontal="right"/>
    </xf>
    <xf numFmtId="166" fontId="74" fillId="0" borderId="0" xfId="209" applyNumberFormat="1" applyFont="1" applyFill="1" applyAlignment="1">
      <alignment horizontal="left"/>
    </xf>
    <xf numFmtId="0" fontId="56" fillId="0" borderId="27" xfId="209" applyFont="1" applyFill="1" applyBorder="1" applyAlignment="1">
      <alignment horizontal="center" vertical="center"/>
    </xf>
    <xf numFmtId="0" fontId="56" fillId="0" borderId="0" xfId="209" applyFont="1" applyFill="1" applyBorder="1"/>
    <xf numFmtId="166" fontId="56" fillId="0" borderId="0" xfId="336" applyFont="1" applyFill="1" applyBorder="1" applyAlignment="1">
      <alignment horizontal="center" vertical="center"/>
    </xf>
    <xf numFmtId="4" fontId="56" fillId="0" borderId="0" xfId="336" applyNumberFormat="1" applyFont="1" applyFill="1" applyBorder="1" applyAlignment="1">
      <alignment horizontal="center"/>
    </xf>
    <xf numFmtId="166" fontId="56" fillId="0" borderId="0" xfId="336" applyFont="1" applyFill="1" applyBorder="1" applyAlignment="1">
      <alignment horizontal="right"/>
    </xf>
    <xf numFmtId="166" fontId="57" fillId="0" borderId="0" xfId="336" applyFont="1" applyFill="1" applyBorder="1" applyAlignment="1">
      <alignment horizontal="center" vertical="center"/>
    </xf>
    <xf numFmtId="166" fontId="70" fillId="0" borderId="0" xfId="209" applyNumberFormat="1" applyFont="1" applyFill="1"/>
    <xf numFmtId="0" fontId="56" fillId="0" borderId="42" xfId="209" applyFont="1" applyFill="1" applyBorder="1" applyAlignment="1">
      <alignment horizontal="center" vertical="center"/>
    </xf>
    <xf numFmtId="0" fontId="56" fillId="0" borderId="22" xfId="209" applyFont="1" applyFill="1" applyBorder="1"/>
    <xf numFmtId="166" fontId="56" fillId="0" borderId="22" xfId="336" applyFont="1" applyFill="1" applyBorder="1" applyAlignment="1">
      <alignment horizontal="center" vertical="center"/>
    </xf>
    <xf numFmtId="4" fontId="56" fillId="0" borderId="22" xfId="336" applyNumberFormat="1" applyFont="1" applyFill="1" applyBorder="1" applyAlignment="1">
      <alignment horizontal="center"/>
    </xf>
    <xf numFmtId="166" fontId="56" fillId="0" borderId="22" xfId="336" applyFont="1" applyFill="1" applyBorder="1" applyAlignment="1">
      <alignment horizontal="right"/>
    </xf>
    <xf numFmtId="0" fontId="56" fillId="0" borderId="0" xfId="209" applyFont="1" applyFill="1" applyAlignment="1">
      <alignment horizontal="center" vertical="center"/>
    </xf>
    <xf numFmtId="0" fontId="56" fillId="0" borderId="0" xfId="209" applyFont="1" applyFill="1"/>
    <xf numFmtId="166" fontId="56" fillId="0" borderId="0" xfId="336" applyFont="1" applyFill="1" applyAlignment="1">
      <alignment horizontal="center" vertical="center"/>
    </xf>
    <xf numFmtId="4" fontId="56" fillId="0" borderId="0" xfId="336" applyNumberFormat="1" applyFont="1" applyFill="1" applyAlignment="1">
      <alignment horizontal="center"/>
    </xf>
    <xf numFmtId="166" fontId="56" fillId="0" borderId="0" xfId="336" applyFont="1" applyFill="1" applyAlignment="1">
      <alignment horizontal="right"/>
    </xf>
    <xf numFmtId="0" fontId="56" fillId="0" borderId="0" xfId="209" applyFont="1" applyFill="1" applyBorder="1" applyAlignment="1">
      <alignment horizontal="center" vertical="center"/>
    </xf>
    <xf numFmtId="10" fontId="56" fillId="0" borderId="0" xfId="336" applyNumberFormat="1" applyFont="1" applyFill="1" applyAlignment="1">
      <alignment horizontal="center" vertical="center"/>
    </xf>
    <xf numFmtId="0" fontId="70" fillId="0" borderId="0" xfId="209" applyFont="1" applyFill="1" applyAlignment="1">
      <alignment horizontal="center" vertical="center"/>
    </xf>
    <xf numFmtId="166" fontId="70" fillId="0" borderId="0" xfId="336" applyFont="1" applyFill="1" applyAlignment="1">
      <alignment horizontal="center" vertical="center"/>
    </xf>
    <xf numFmtId="4" fontId="70" fillId="0" borderId="0" xfId="336" applyNumberFormat="1" applyFont="1" applyFill="1" applyAlignment="1">
      <alignment horizontal="center"/>
    </xf>
    <xf numFmtId="166" fontId="70" fillId="0" borderId="0" xfId="336" applyFont="1" applyFill="1" applyAlignment="1">
      <alignment horizontal="right"/>
    </xf>
    <xf numFmtId="4" fontId="58" fillId="0" borderId="28" xfId="203" applyNumberFormat="1" applyFont="1" applyFill="1" applyBorder="1" applyAlignment="1">
      <alignment horizontal="right"/>
    </xf>
    <xf numFmtId="49" fontId="52" fillId="0" borderId="27" xfId="113" applyNumberFormat="1" applyFont="1" applyFill="1" applyBorder="1" applyAlignment="1" applyProtection="1">
      <alignment horizontal="left" vertical="center" wrapText="1"/>
      <protection locked="0"/>
    </xf>
    <xf numFmtId="0" fontId="48" fillId="58" borderId="19" xfId="209" applyFont="1" applyFill="1" applyBorder="1" applyAlignment="1">
      <alignment horizontal="center" vertical="center"/>
    </xf>
    <xf numFmtId="0" fontId="48" fillId="58" borderId="20" xfId="209" applyFont="1" applyFill="1" applyBorder="1" applyAlignment="1">
      <alignment horizontal="center"/>
    </xf>
    <xf numFmtId="0" fontId="62" fillId="60" borderId="41" xfId="336" applyNumberFormat="1" applyFont="1" applyFill="1" applyBorder="1" applyAlignment="1">
      <alignment horizontal="center" vertical="center"/>
    </xf>
    <xf numFmtId="0" fontId="75" fillId="0" borderId="21" xfId="135" applyFont="1" applyBorder="1" applyAlignment="1"/>
    <xf numFmtId="0" fontId="75" fillId="0" borderId="23" xfId="135" applyFont="1" applyBorder="1" applyAlignment="1"/>
    <xf numFmtId="0" fontId="75" fillId="0" borderId="0" xfId="135" applyFont="1" applyBorder="1" applyAlignment="1"/>
    <xf numFmtId="0" fontId="18" fillId="0" borderId="0" xfId="244" applyBorder="1"/>
    <xf numFmtId="0" fontId="76" fillId="0" borderId="0" xfId="135" applyFont="1"/>
    <xf numFmtId="0" fontId="77" fillId="0" borderId="0" xfId="135" applyFont="1" applyBorder="1" applyAlignment="1"/>
    <xf numFmtId="0" fontId="77" fillId="0" borderId="24" xfId="135" applyFont="1" applyBorder="1" applyAlignment="1"/>
    <xf numFmtId="0" fontId="72" fillId="0" borderId="0" xfId="135" applyFont="1" applyBorder="1" applyAlignment="1"/>
    <xf numFmtId="0" fontId="72" fillId="0" borderId="24" xfId="135" applyFont="1" applyBorder="1" applyAlignment="1"/>
    <xf numFmtId="0" fontId="78" fillId="0" borderId="27" xfId="135" applyFont="1" applyBorder="1"/>
    <xf numFmtId="0" fontId="78" fillId="0" borderId="0" xfId="135" applyFont="1" applyBorder="1"/>
    <xf numFmtId="0" fontId="78" fillId="0" borderId="24" xfId="135" applyFont="1" applyBorder="1"/>
    <xf numFmtId="49" fontId="52" fillId="0" borderId="27" xfId="252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252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252" applyNumberFormat="1" applyFont="1" applyFill="1" applyBorder="1" applyAlignment="1" applyProtection="1">
      <alignment vertical="distributed" wrapText="1"/>
      <protection locked="0"/>
    </xf>
    <xf numFmtId="49" fontId="52" fillId="0" borderId="0" xfId="252" applyNumberFormat="1" applyFont="1" applyFill="1" applyBorder="1" applyAlignment="1" applyProtection="1">
      <alignment wrapText="1"/>
      <protection locked="0"/>
    </xf>
    <xf numFmtId="0" fontId="18" fillId="0" borderId="0" xfId="244" applyBorder="1" applyAlignment="1">
      <alignment horizontal="center"/>
    </xf>
    <xf numFmtId="0" fontId="64" fillId="0" borderId="0" xfId="202" applyNumberFormat="1" applyFont="1" applyFill="1" applyBorder="1" applyAlignment="1" applyProtection="1">
      <alignment vertical="center" wrapText="1"/>
      <protection locked="0"/>
    </xf>
    <xf numFmtId="49" fontId="79" fillId="0" borderId="0" xfId="244" applyNumberFormat="1" applyFont="1" applyBorder="1" applyAlignment="1">
      <alignment horizontal="center" vertical="center"/>
    </xf>
    <xf numFmtId="0" fontId="64" fillId="0" borderId="24" xfId="202" applyNumberFormat="1" applyFont="1" applyFill="1" applyBorder="1" applyAlignment="1" applyProtection="1">
      <alignment vertical="center" wrapText="1"/>
      <protection locked="0"/>
    </xf>
    <xf numFmtId="49" fontId="56" fillId="0" borderId="0" xfId="113" applyNumberFormat="1" applyFont="1" applyFill="1" applyBorder="1" applyAlignment="1" applyProtection="1">
      <alignment horizontal="center" wrapText="1"/>
      <protection locked="0"/>
    </xf>
    <xf numFmtId="39" fontId="64" fillId="0" borderId="22" xfId="195" applyNumberFormat="1" applyFont="1" applyFill="1" applyBorder="1" applyAlignment="1" applyProtection="1">
      <alignment wrapText="1"/>
      <protection locked="0"/>
    </xf>
    <xf numFmtId="4" fontId="81" fillId="0" borderId="22" xfId="244" applyNumberFormat="1" applyFont="1" applyBorder="1" applyAlignment="1">
      <alignment horizontal="center"/>
    </xf>
    <xf numFmtId="0" fontId="78" fillId="0" borderId="22" xfId="135" applyFont="1" applyBorder="1"/>
    <xf numFmtId="22" fontId="78" fillId="0" borderId="22" xfId="135" applyNumberFormat="1" applyFont="1" applyBorder="1" applyAlignment="1"/>
    <xf numFmtId="0" fontId="78" fillId="0" borderId="25" xfId="135" applyFont="1" applyBorder="1" applyAlignment="1"/>
    <xf numFmtId="0" fontId="71" fillId="0" borderId="0" xfId="244" applyFont="1" applyBorder="1"/>
    <xf numFmtId="4" fontId="81" fillId="0" borderId="0" xfId="244" applyNumberFormat="1" applyFont="1" applyBorder="1" applyAlignment="1">
      <alignment horizontal="center"/>
    </xf>
    <xf numFmtId="0" fontId="83" fillId="60" borderId="0" xfId="135" applyFont="1" applyFill="1" applyBorder="1" applyAlignment="1">
      <alignment vertical="center"/>
    </xf>
    <xf numFmtId="0" fontId="83" fillId="60" borderId="32" xfId="135" applyFont="1" applyFill="1" applyBorder="1" applyAlignment="1">
      <alignment vertical="center"/>
    </xf>
    <xf numFmtId="0" fontId="76" fillId="60" borderId="23" xfId="135" applyFont="1" applyFill="1" applyBorder="1" applyAlignment="1">
      <alignment vertical="center"/>
    </xf>
    <xf numFmtId="0" fontId="76" fillId="0" borderId="0" xfId="135" applyFont="1" applyFill="1" applyBorder="1" applyAlignment="1">
      <alignment horizontal="left" vertical="center"/>
    </xf>
    <xf numFmtId="0" fontId="76" fillId="0" borderId="0" xfId="135" applyFont="1" applyFill="1" applyBorder="1" applyAlignment="1">
      <alignment vertical="center"/>
    </xf>
    <xf numFmtId="0" fontId="84" fillId="0" borderId="0" xfId="135" applyFont="1" applyFill="1" applyBorder="1" applyAlignment="1">
      <alignment vertical="center"/>
    </xf>
    <xf numFmtId="0" fontId="85" fillId="0" borderId="0" xfId="135" applyFont="1" applyFill="1" applyBorder="1" applyAlignment="1">
      <alignment horizontal="right" vertical="center"/>
    </xf>
    <xf numFmtId="0" fontId="85" fillId="0" borderId="0" xfId="135" applyFont="1" applyFill="1" applyBorder="1" applyAlignment="1">
      <alignment horizontal="left" vertical="center"/>
    </xf>
    <xf numFmtId="0" fontId="76" fillId="0" borderId="0" xfId="135" applyFont="1" applyFill="1" applyAlignment="1">
      <alignment vertical="center"/>
    </xf>
    <xf numFmtId="0" fontId="18" fillId="0" borderId="0" xfId="135" applyFont="1" applyFill="1" applyAlignment="1">
      <alignment vertical="center"/>
    </xf>
    <xf numFmtId="0" fontId="76" fillId="55" borderId="0" xfId="135" applyFont="1" applyFill="1" applyAlignment="1">
      <alignment vertical="center"/>
    </xf>
    <xf numFmtId="0" fontId="83" fillId="60" borderId="27" xfId="135" applyFont="1" applyFill="1" applyBorder="1" applyAlignment="1">
      <alignment vertical="center"/>
    </xf>
    <xf numFmtId="0" fontId="76" fillId="60" borderId="24" xfId="135" applyFont="1" applyFill="1" applyBorder="1" applyAlignment="1">
      <alignment vertical="center"/>
    </xf>
    <xf numFmtId="0" fontId="69" fillId="61" borderId="27" xfId="135" applyFont="1" applyFill="1" applyBorder="1" applyAlignment="1">
      <alignment vertical="center"/>
    </xf>
    <xf numFmtId="0" fontId="71" fillId="61" borderId="0" xfId="135" applyFont="1" applyFill="1" applyBorder="1" applyAlignment="1">
      <alignment vertical="center"/>
    </xf>
    <xf numFmtId="0" fontId="71" fillId="61" borderId="24" xfId="135" applyFont="1" applyFill="1" applyBorder="1" applyAlignment="1">
      <alignment horizontal="left" vertical="center"/>
    </xf>
    <xf numFmtId="0" fontId="76" fillId="60" borderId="0" xfId="135" applyFont="1" applyFill="1" applyBorder="1" applyAlignment="1">
      <alignment vertical="center"/>
    </xf>
    <xf numFmtId="0" fontId="76" fillId="60" borderId="27" xfId="135" applyFont="1" applyFill="1" applyBorder="1" applyAlignment="1">
      <alignment vertical="center"/>
    </xf>
    <xf numFmtId="14" fontId="18" fillId="61" borderId="30" xfId="135" quotePrefix="1" applyNumberFormat="1" applyFont="1" applyFill="1" applyBorder="1" applyAlignment="1">
      <alignment horizontal="center" vertical="center"/>
    </xf>
    <xf numFmtId="0" fontId="86" fillId="60" borderId="0" xfId="135" applyFont="1" applyFill="1" applyBorder="1" applyAlignment="1">
      <alignment vertical="center"/>
    </xf>
    <xf numFmtId="0" fontId="86" fillId="60" borderId="27" xfId="135" applyFont="1" applyFill="1" applyBorder="1" applyAlignment="1">
      <alignment vertical="center"/>
    </xf>
    <xf numFmtId="0" fontId="87" fillId="60" borderId="24" xfId="135" applyFont="1" applyFill="1" applyBorder="1" applyAlignment="1">
      <alignment vertical="center"/>
    </xf>
    <xf numFmtId="0" fontId="69" fillId="0" borderId="0" xfId="135" applyFont="1" applyFill="1" applyBorder="1" applyAlignment="1">
      <alignment horizontal="right" vertical="center"/>
    </xf>
    <xf numFmtId="0" fontId="81" fillId="0" borderId="0" xfId="135" applyFont="1" applyFill="1" applyBorder="1" applyAlignment="1">
      <alignment horizontal="right" vertical="center"/>
    </xf>
    <xf numFmtId="4" fontId="89" fillId="0" borderId="0" xfId="135" applyNumberFormat="1" applyFont="1" applyFill="1" applyBorder="1" applyAlignment="1">
      <alignment horizontal="right" vertical="center"/>
    </xf>
    <xf numFmtId="49" fontId="18" fillId="0" borderId="0" xfId="135" applyNumberFormat="1" applyFont="1" applyFill="1" applyBorder="1" applyAlignment="1">
      <alignment vertical="center"/>
    </xf>
    <xf numFmtId="49" fontId="76" fillId="0" borderId="0" xfId="135" applyNumberFormat="1" applyFont="1" applyFill="1" applyBorder="1" applyAlignment="1">
      <alignment vertical="center"/>
    </xf>
    <xf numFmtId="49" fontId="69" fillId="0" borderId="0" xfId="135" applyNumberFormat="1" applyFont="1" applyFill="1" applyBorder="1" applyAlignment="1">
      <alignment horizontal="left" vertical="center"/>
    </xf>
    <xf numFmtId="49" fontId="69" fillId="0" borderId="0" xfId="135" applyNumberFormat="1" applyFont="1" applyFill="1" applyBorder="1" applyAlignment="1">
      <alignment horizontal="center" vertical="center"/>
    </xf>
    <xf numFmtId="0" fontId="69" fillId="0" borderId="0" xfId="135" applyFont="1" applyFill="1" applyBorder="1" applyAlignment="1">
      <alignment horizontal="center" vertical="center"/>
    </xf>
    <xf numFmtId="4" fontId="90" fillId="0" borderId="0" xfId="135" applyNumberFormat="1" applyFont="1" applyFill="1" applyBorder="1" applyAlignment="1">
      <alignment vertical="center"/>
    </xf>
    <xf numFmtId="0" fontId="69" fillId="61" borderId="37" xfId="135" applyFont="1" applyFill="1" applyBorder="1" applyAlignment="1">
      <alignment vertical="center"/>
    </xf>
    <xf numFmtId="0" fontId="18" fillId="61" borderId="38" xfId="135" applyFont="1" applyFill="1" applyBorder="1" applyAlignment="1">
      <alignment vertical="center"/>
    </xf>
    <xf numFmtId="49" fontId="81" fillId="61" borderId="30" xfId="135" applyNumberFormat="1" applyFont="1" applyFill="1" applyBorder="1" applyAlignment="1">
      <alignment horizontal="center" vertical="center"/>
    </xf>
    <xf numFmtId="0" fontId="91" fillId="60" borderId="0" xfId="135" applyFont="1" applyFill="1" applyBorder="1" applyAlignment="1">
      <alignment vertical="center"/>
    </xf>
    <xf numFmtId="0" fontId="91" fillId="60" borderId="42" xfId="135" applyFont="1" applyFill="1" applyBorder="1" applyAlignment="1">
      <alignment vertical="center"/>
    </xf>
    <xf numFmtId="0" fontId="87" fillId="60" borderId="25" xfId="135" applyFont="1" applyFill="1" applyBorder="1" applyAlignment="1">
      <alignment vertical="center"/>
    </xf>
    <xf numFmtId="49" fontId="18" fillId="0" borderId="0" xfId="135" applyNumberFormat="1" applyFont="1" applyFill="1" applyBorder="1" applyAlignment="1">
      <alignment horizontal="left" vertical="center"/>
    </xf>
    <xf numFmtId="49" fontId="18" fillId="0" borderId="0" xfId="135" applyNumberFormat="1" applyFont="1" applyFill="1" applyBorder="1" applyAlignment="1">
      <alignment horizontal="center" vertical="center"/>
    </xf>
    <xf numFmtId="0" fontId="76" fillId="0" borderId="0" xfId="135" applyFont="1" applyFill="1" applyBorder="1" applyAlignment="1">
      <alignment horizontal="center" vertical="center"/>
    </xf>
    <xf numFmtId="4" fontId="92" fillId="0" borderId="0" xfId="135" applyNumberFormat="1" applyFont="1" applyFill="1" applyBorder="1" applyAlignment="1">
      <alignment vertical="center"/>
    </xf>
    <xf numFmtId="4" fontId="93" fillId="0" borderId="0" xfId="135" applyNumberFormat="1" applyFont="1"/>
    <xf numFmtId="0" fontId="93" fillId="0" borderId="0" xfId="135" applyFont="1"/>
    <xf numFmtId="49" fontId="95" fillId="60" borderId="27" xfId="135" applyNumberFormat="1" applyFont="1" applyFill="1" applyBorder="1" applyAlignment="1">
      <alignment horizontal="center" vertical="center"/>
    </xf>
    <xf numFmtId="49" fontId="95" fillId="60" borderId="0" xfId="135" applyNumberFormat="1" applyFont="1" applyFill="1" applyBorder="1" applyAlignment="1">
      <alignment horizontal="center" vertical="center"/>
    </xf>
    <xf numFmtId="0" fontId="76" fillId="0" borderId="0" xfId="135" applyFont="1" applyBorder="1"/>
    <xf numFmtId="0" fontId="76" fillId="0" borderId="24" xfId="135" applyFont="1" applyBorder="1"/>
    <xf numFmtId="0" fontId="81" fillId="60" borderId="0" xfId="135" applyFont="1" applyFill="1" applyBorder="1" applyAlignment="1">
      <alignment horizontal="center" vertical="center"/>
    </xf>
    <xf numFmtId="0" fontId="82" fillId="0" borderId="0" xfId="244" applyFont="1" applyBorder="1"/>
    <xf numFmtId="166" fontId="49" fillId="0" borderId="0" xfId="336" applyFont="1" applyBorder="1" applyAlignment="1">
      <alignment horizontal="center"/>
    </xf>
    <xf numFmtId="4" fontId="49" fillId="0" borderId="0" xfId="336" applyNumberFormat="1" applyFont="1" applyBorder="1" applyAlignment="1">
      <alignment horizontal="center"/>
    </xf>
    <xf numFmtId="166" fontId="49" fillId="0" borderId="0" xfId="336" applyFont="1" applyBorder="1" applyAlignment="1"/>
    <xf numFmtId="0" fontId="81" fillId="0" borderId="45" xfId="135" applyFont="1" applyFill="1" applyBorder="1" applyAlignment="1">
      <alignment horizontal="center" vertical="center"/>
    </xf>
    <xf numFmtId="0" fontId="81" fillId="0" borderId="47" xfId="135" applyFont="1" applyFill="1" applyBorder="1" applyAlignment="1">
      <alignment horizontal="center" vertical="center"/>
    </xf>
    <xf numFmtId="0" fontId="18" fillId="0" borderId="0" xfId="135" applyFont="1" applyBorder="1" applyAlignment="1">
      <alignment vertical="center"/>
    </xf>
    <xf numFmtId="172" fontId="96" fillId="0" borderId="0" xfId="244" applyNumberFormat="1" applyFont="1" applyBorder="1"/>
    <xf numFmtId="0" fontId="96" fillId="0" borderId="0" xfId="244" applyFont="1" applyBorder="1"/>
    <xf numFmtId="166" fontId="69" fillId="0" borderId="51" xfId="135" applyNumberFormat="1" applyFont="1" applyFill="1" applyBorder="1" applyAlignment="1">
      <alignment horizontal="center" vertical="center" wrapText="1"/>
    </xf>
    <xf numFmtId="0" fontId="69" fillId="0" borderId="0" xfId="135" applyFont="1" applyFill="1" applyBorder="1" applyAlignment="1">
      <alignment horizontal="justify" vertical="center" wrapText="1"/>
    </xf>
    <xf numFmtId="0" fontId="69" fillId="0" borderId="51" xfId="135" applyFont="1" applyFill="1" applyBorder="1" applyAlignment="1">
      <alignment horizontal="justify" vertical="center" wrapText="1"/>
    </xf>
    <xf numFmtId="0" fontId="76" fillId="0" borderId="54" xfId="135" applyFont="1" applyBorder="1"/>
    <xf numFmtId="0" fontId="96" fillId="0" borderId="0" xfId="244" applyFont="1" applyBorder="1" applyAlignment="1">
      <alignment horizontal="center"/>
    </xf>
    <xf numFmtId="0" fontId="18" fillId="0" borderId="19" xfId="135" applyFont="1" applyBorder="1" applyAlignment="1">
      <alignment horizontal="center" vertical="center"/>
    </xf>
    <xf numFmtId="0" fontId="18" fillId="0" borderId="20" xfId="135" applyFont="1" applyFill="1" applyBorder="1" applyAlignment="1">
      <alignment vertical="center"/>
    </xf>
    <xf numFmtId="10" fontId="18" fillId="62" borderId="26" xfId="353" applyNumberFormat="1" applyFont="1" applyFill="1" applyBorder="1" applyAlignment="1" applyProtection="1">
      <alignment horizontal="center" vertical="center"/>
      <protection locked="0"/>
    </xf>
    <xf numFmtId="10" fontId="18" fillId="0" borderId="0" xfId="353" applyNumberFormat="1" applyFont="1" applyBorder="1" applyAlignment="1">
      <alignment horizontal="center" vertical="center"/>
    </xf>
    <xf numFmtId="10" fontId="18" fillId="0" borderId="19" xfId="353" applyNumberFormat="1" applyFont="1" applyBorder="1" applyAlignment="1">
      <alignment horizontal="center" vertical="center"/>
    </xf>
    <xf numFmtId="10" fontId="18" fillId="0" borderId="26" xfId="353" applyNumberFormat="1" applyFont="1" applyBorder="1" applyAlignment="1">
      <alignment horizontal="center" vertical="center"/>
    </xf>
    <xf numFmtId="172" fontId="96" fillId="0" borderId="0" xfId="244" applyNumberFormat="1" applyFont="1" applyBorder="1" applyAlignment="1">
      <alignment horizontal="right"/>
    </xf>
    <xf numFmtId="4" fontId="97" fillId="0" borderId="0" xfId="336" applyNumberFormat="1" applyFont="1" applyFill="1" applyBorder="1" applyAlignment="1">
      <alignment horizontal="center" vertical="center"/>
    </xf>
    <xf numFmtId="0" fontId="18" fillId="0" borderId="0" xfId="244" applyFont="1" applyBorder="1" applyAlignment="1">
      <alignment horizontal="right"/>
    </xf>
    <xf numFmtId="174" fontId="97" fillId="0" borderId="0" xfId="336" applyNumberFormat="1" applyFont="1" applyFill="1" applyBorder="1" applyAlignment="1">
      <alignment horizontal="center"/>
    </xf>
    <xf numFmtId="0" fontId="97" fillId="0" borderId="0" xfId="244" applyFont="1" applyBorder="1" applyAlignment="1">
      <alignment horizontal="right"/>
    </xf>
    <xf numFmtId="10" fontId="69" fillId="0" borderId="47" xfId="353" applyNumberFormat="1" applyFont="1" applyBorder="1" applyAlignment="1">
      <alignment horizontal="center" vertical="center"/>
    </xf>
    <xf numFmtId="10" fontId="69" fillId="0" borderId="0" xfId="353" applyNumberFormat="1" applyFont="1" applyBorder="1" applyAlignment="1">
      <alignment horizontal="center" vertical="center"/>
    </xf>
    <xf numFmtId="10" fontId="18" fillId="0" borderId="45" xfId="353" applyNumberFormat="1" applyFont="1" applyBorder="1" applyAlignment="1">
      <alignment horizontal="center" vertical="center"/>
    </xf>
    <xf numFmtId="10" fontId="18" fillId="0" borderId="47" xfId="353" applyNumberFormat="1" applyFont="1" applyBorder="1" applyAlignment="1">
      <alignment horizontal="center" vertical="center"/>
    </xf>
    <xf numFmtId="0" fontId="18" fillId="0" borderId="0" xfId="135" applyFont="1" applyBorder="1" applyAlignment="1">
      <alignment horizontal="center" vertical="center"/>
    </xf>
    <xf numFmtId="10" fontId="18" fillId="0" borderId="24" xfId="353" applyNumberFormat="1" applyFont="1" applyBorder="1" applyAlignment="1">
      <alignment horizontal="center" vertical="center"/>
    </xf>
    <xf numFmtId="0" fontId="96" fillId="0" borderId="0" xfId="244" applyFont="1" applyBorder="1" applyAlignment="1">
      <alignment horizontal="right"/>
    </xf>
    <xf numFmtId="4" fontId="96" fillId="0" borderId="0" xfId="293" applyNumberFormat="1" applyFont="1" applyFill="1" applyBorder="1" applyAlignment="1">
      <alignment horizontal="center"/>
    </xf>
    <xf numFmtId="10" fontId="18" fillId="0" borderId="51" xfId="353" applyNumberFormat="1" applyFont="1" applyBorder="1" applyAlignment="1">
      <alignment horizontal="center" vertical="center"/>
    </xf>
    <xf numFmtId="10" fontId="18" fillId="0" borderId="54" xfId="353" applyNumberFormat="1" applyFont="1" applyBorder="1" applyAlignment="1">
      <alignment horizontal="center" vertical="center"/>
    </xf>
    <xf numFmtId="10" fontId="96" fillId="0" borderId="0" xfId="293" applyNumberFormat="1" applyFont="1" applyFill="1" applyBorder="1" applyAlignment="1">
      <alignment horizontal="center"/>
    </xf>
    <xf numFmtId="0" fontId="82" fillId="0" borderId="0" xfId="244" applyFont="1" applyBorder="1" applyAlignment="1">
      <alignment vertical="justify"/>
    </xf>
    <xf numFmtId="10" fontId="69" fillId="0" borderId="0" xfId="353" applyNumberFormat="1" applyFont="1" applyBorder="1" applyAlignment="1">
      <alignment horizontal="center" vertical="center" wrapText="1"/>
    </xf>
    <xf numFmtId="172" fontId="99" fillId="0" borderId="0" xfId="244" applyNumberFormat="1" applyFont="1" applyBorder="1" applyAlignment="1">
      <alignment horizontal="right"/>
    </xf>
    <xf numFmtId="10" fontId="82" fillId="0" borderId="0" xfId="293" applyNumberFormat="1" applyFont="1" applyFill="1" applyBorder="1" applyAlignment="1">
      <alignment horizontal="center"/>
    </xf>
    <xf numFmtId="10" fontId="18" fillId="0" borderId="29" xfId="353" applyNumberFormat="1" applyFont="1" applyBorder="1" applyAlignment="1">
      <alignment horizontal="center" vertical="center"/>
    </xf>
    <xf numFmtId="10" fontId="18" fillId="0" borderId="30" xfId="353" applyNumberFormat="1" applyFont="1" applyBorder="1" applyAlignment="1">
      <alignment horizontal="center" vertical="center"/>
    </xf>
    <xf numFmtId="0" fontId="54" fillId="0" borderId="0" xfId="244" applyFont="1" applyBorder="1" applyAlignment="1">
      <alignment vertical="distributed" wrapText="1"/>
    </xf>
    <xf numFmtId="166" fontId="54" fillId="0" borderId="0" xfId="336" applyFont="1" applyBorder="1" applyAlignment="1">
      <alignment horizontal="center"/>
    </xf>
    <xf numFmtId="4" fontId="54" fillId="0" borderId="0" xfId="336" applyNumberFormat="1" applyFont="1" applyBorder="1" applyAlignment="1">
      <alignment horizontal="center"/>
    </xf>
    <xf numFmtId="166" fontId="54" fillId="0" borderId="0" xfId="336" applyFont="1" applyBorder="1" applyAlignment="1"/>
    <xf numFmtId="0" fontId="18" fillId="0" borderId="49" xfId="135" applyFont="1" applyBorder="1" applyAlignment="1">
      <alignment horizontal="center" vertical="center"/>
    </xf>
    <xf numFmtId="0" fontId="18" fillId="0" borderId="28" xfId="135" applyFont="1" applyFill="1" applyBorder="1" applyAlignment="1">
      <alignment vertical="center"/>
    </xf>
    <xf numFmtId="10" fontId="18" fillId="62" borderId="50" xfId="353" applyNumberFormat="1" applyFont="1" applyFill="1" applyBorder="1" applyAlignment="1" applyProtection="1">
      <alignment horizontal="center" vertical="center"/>
      <protection locked="0"/>
    </xf>
    <xf numFmtId="0" fontId="18" fillId="0" borderId="0" xfId="135" applyFont="1" applyFill="1" applyBorder="1" applyAlignment="1">
      <alignment horizontal="center" vertical="center"/>
    </xf>
    <xf numFmtId="166" fontId="69" fillId="0" borderId="27" xfId="135" applyNumberFormat="1" applyFont="1" applyFill="1" applyBorder="1" applyAlignment="1">
      <alignment horizontal="center" vertical="center" wrapText="1"/>
    </xf>
    <xf numFmtId="166" fontId="18" fillId="0" borderId="0" xfId="135" applyNumberFormat="1" applyFont="1" applyBorder="1" applyAlignment="1">
      <alignment vertical="center"/>
    </xf>
    <xf numFmtId="0" fontId="18" fillId="0" borderId="27" xfId="135" applyFont="1" applyFill="1" applyBorder="1" applyAlignment="1">
      <alignment horizontal="center" vertical="center"/>
    </xf>
    <xf numFmtId="0" fontId="18" fillId="0" borderId="27" xfId="135" applyFont="1" applyFill="1" applyBorder="1" applyAlignment="1">
      <alignment horizontal="right" vertical="center"/>
    </xf>
    <xf numFmtId="0" fontId="18" fillId="0" borderId="0" xfId="135" applyFont="1" applyFill="1" applyBorder="1" applyAlignment="1">
      <alignment horizontal="right" vertical="center"/>
    </xf>
    <xf numFmtId="167" fontId="100" fillId="0" borderId="0" xfId="353" applyNumberFormat="1" applyFont="1" applyBorder="1" applyAlignment="1">
      <alignment vertical="center"/>
    </xf>
    <xf numFmtId="10" fontId="99" fillId="0" borderId="0" xfId="135" applyNumberFormat="1" applyFont="1" applyFill="1" applyBorder="1" applyAlignment="1">
      <alignment vertical="center"/>
    </xf>
    <xf numFmtId="10" fontId="18" fillId="0" borderId="30" xfId="135" applyNumberFormat="1" applyFont="1" applyFill="1" applyBorder="1" applyAlignment="1">
      <alignment horizontal="center" vertical="center"/>
    </xf>
    <xf numFmtId="10" fontId="99" fillId="0" borderId="22" xfId="135" applyNumberFormat="1" applyFont="1" applyFill="1" applyBorder="1" applyAlignment="1">
      <alignment vertical="center"/>
    </xf>
    <xf numFmtId="0" fontId="76" fillId="0" borderId="22" xfId="135" applyFont="1" applyBorder="1"/>
    <xf numFmtId="0" fontId="76" fillId="0" borderId="25" xfId="135" applyFont="1" applyBorder="1"/>
    <xf numFmtId="0" fontId="101" fillId="62" borderId="0" xfId="135" applyFont="1" applyFill="1" applyAlignment="1">
      <alignment horizontal="center" vertical="center"/>
    </xf>
    <xf numFmtId="0" fontId="102" fillId="0" borderId="0" xfId="135" applyFont="1"/>
    <xf numFmtId="0" fontId="76" fillId="0" borderId="0" xfId="135" applyFont="1" applyAlignment="1">
      <alignment horizontal="center" vertical="center"/>
    </xf>
    <xf numFmtId="49" fontId="69" fillId="0" borderId="0" xfId="244" applyNumberFormat="1" applyFont="1" applyBorder="1" applyAlignment="1">
      <alignment horizontal="center" vertical="center"/>
    </xf>
    <xf numFmtId="0" fontId="18" fillId="0" borderId="23" xfId="244" applyBorder="1"/>
    <xf numFmtId="0" fontId="18" fillId="0" borderId="0" xfId="244"/>
    <xf numFmtId="0" fontId="18" fillId="0" borderId="24" xfId="244" applyBorder="1"/>
    <xf numFmtId="49" fontId="52" fillId="0" borderId="24" xfId="113" applyNumberFormat="1" applyFont="1" applyFill="1" applyBorder="1" applyAlignment="1" applyProtection="1">
      <alignment wrapText="1"/>
      <protection locked="0"/>
    </xf>
    <xf numFmtId="0" fontId="64" fillId="0" borderId="27" xfId="202" applyNumberFormat="1" applyFont="1" applyFill="1" applyBorder="1" applyAlignment="1" applyProtection="1">
      <alignment vertical="center"/>
      <protection locked="0"/>
    </xf>
    <xf numFmtId="0" fontId="64" fillId="0" borderId="0" xfId="202" applyNumberFormat="1" applyFont="1" applyFill="1" applyBorder="1" applyAlignment="1" applyProtection="1">
      <alignment vertical="center"/>
      <protection locked="0"/>
    </xf>
    <xf numFmtId="39" fontId="64" fillId="0" borderId="0" xfId="195" applyNumberFormat="1" applyFont="1" applyFill="1" applyBorder="1" applyAlignment="1" applyProtection="1">
      <alignment wrapText="1"/>
      <protection locked="0"/>
    </xf>
    <xf numFmtId="22" fontId="78" fillId="0" borderId="0" xfId="135" applyNumberFormat="1" applyFont="1" applyBorder="1" applyAlignment="1"/>
    <xf numFmtId="0" fontId="78" fillId="0" borderId="0" xfId="135" applyFont="1" applyBorder="1" applyAlignment="1"/>
    <xf numFmtId="0" fontId="18" fillId="0" borderId="42" xfId="244" applyBorder="1"/>
    <xf numFmtId="0" fontId="18" fillId="0" borderId="22" xfId="244" applyBorder="1"/>
    <xf numFmtId="0" fontId="18" fillId="0" borderId="25" xfId="244" applyBorder="1"/>
    <xf numFmtId="0" fontId="104" fillId="0" borderId="0" xfId="244" applyFont="1" applyAlignment="1"/>
    <xf numFmtId="2" fontId="18" fillId="0" borderId="52" xfId="336" applyNumberFormat="1" applyFont="1" applyFill="1" applyBorder="1" applyAlignment="1">
      <alignment horizontal="center" vertical="center"/>
    </xf>
    <xf numFmtId="2" fontId="18" fillId="0" borderId="54" xfId="336" applyNumberFormat="1" applyFont="1" applyFill="1" applyBorder="1" applyAlignment="1">
      <alignment horizontal="center" vertical="center"/>
    </xf>
    <xf numFmtId="166" fontId="0" fillId="0" borderId="0" xfId="336" applyFont="1"/>
    <xf numFmtId="2" fontId="18" fillId="0" borderId="20" xfId="336" applyNumberFormat="1" applyFont="1" applyFill="1" applyBorder="1" applyAlignment="1">
      <alignment horizontal="center" vertical="center"/>
    </xf>
    <xf numFmtId="2" fontId="18" fillId="0" borderId="26" xfId="336" applyNumberFormat="1" applyFont="1" applyFill="1" applyBorder="1" applyAlignment="1">
      <alignment horizontal="center" vertical="center"/>
    </xf>
    <xf numFmtId="2" fontId="18" fillId="0" borderId="46" xfId="336" applyNumberFormat="1" applyFont="1" applyFill="1" applyBorder="1" applyAlignment="1">
      <alignment horizontal="center" vertical="center"/>
    </xf>
    <xf numFmtId="2" fontId="18" fillId="0" borderId="47" xfId="336" applyNumberFormat="1" applyFont="1" applyFill="1" applyBorder="1" applyAlignment="1">
      <alignment horizontal="center" vertical="center"/>
    </xf>
    <xf numFmtId="2" fontId="99" fillId="0" borderId="22" xfId="336" applyNumberFormat="1" applyFont="1" applyFill="1" applyBorder="1" applyAlignment="1">
      <alignment horizontal="center" vertical="center"/>
    </xf>
    <xf numFmtId="2" fontId="99" fillId="0" borderId="25" xfId="336" applyNumberFormat="1" applyFont="1" applyFill="1" applyBorder="1" applyAlignment="1">
      <alignment horizontal="center" vertical="center"/>
    </xf>
    <xf numFmtId="4" fontId="18" fillId="0" borderId="52" xfId="336" applyNumberFormat="1" applyFont="1" applyFill="1" applyBorder="1" applyAlignment="1">
      <alignment horizontal="center" vertical="center"/>
    </xf>
    <xf numFmtId="4" fontId="18" fillId="0" borderId="54" xfId="336" applyNumberFormat="1" applyFont="1" applyFill="1" applyBorder="1" applyAlignment="1">
      <alignment horizontal="center" vertical="center"/>
    </xf>
    <xf numFmtId="4" fontId="18" fillId="0" borderId="20" xfId="336" applyNumberFormat="1" applyFont="1" applyFill="1" applyBorder="1" applyAlignment="1">
      <alignment horizontal="center" vertical="center"/>
    </xf>
    <xf numFmtId="4" fontId="18" fillId="0" borderId="26" xfId="336" applyNumberFormat="1" applyFont="1" applyFill="1" applyBorder="1" applyAlignment="1">
      <alignment horizontal="center" vertical="center"/>
    </xf>
    <xf numFmtId="4" fontId="18" fillId="0" borderId="46" xfId="336" applyNumberFormat="1" applyFont="1" applyFill="1" applyBorder="1" applyAlignment="1">
      <alignment horizontal="center" vertical="center"/>
    </xf>
    <xf numFmtId="4" fontId="18" fillId="0" borderId="47" xfId="336" applyNumberFormat="1" applyFont="1" applyFill="1" applyBorder="1" applyAlignment="1">
      <alignment horizontal="center" vertical="center"/>
    </xf>
    <xf numFmtId="4" fontId="99" fillId="0" borderId="22" xfId="336" applyNumberFormat="1" applyFont="1" applyFill="1" applyBorder="1" applyAlignment="1">
      <alignment horizontal="center" vertical="center"/>
    </xf>
    <xf numFmtId="4" fontId="99" fillId="0" borderId="25" xfId="336" applyNumberFormat="1" applyFont="1" applyFill="1" applyBorder="1" applyAlignment="1">
      <alignment horizontal="center" vertical="center"/>
    </xf>
    <xf numFmtId="0" fontId="99" fillId="0" borderId="27" xfId="244" applyFont="1" applyFill="1" applyBorder="1" applyAlignment="1">
      <alignment horizontal="center"/>
    </xf>
    <xf numFmtId="0" fontId="99" fillId="0" borderId="0" xfId="244" applyFont="1" applyFill="1" applyBorder="1" applyAlignment="1">
      <alignment horizontal="center"/>
    </xf>
    <xf numFmtId="4" fontId="99" fillId="0" borderId="0" xfId="336" applyNumberFormat="1" applyFont="1" applyFill="1" applyBorder="1" applyAlignment="1">
      <alignment horizontal="center" vertical="center"/>
    </xf>
    <xf numFmtId="4" fontId="99" fillId="0" borderId="24" xfId="336" applyNumberFormat="1" applyFont="1" applyFill="1" applyBorder="1" applyAlignment="1">
      <alignment horizontal="center" vertical="center"/>
    </xf>
    <xf numFmtId="4" fontId="99" fillId="0" borderId="33" xfId="336" applyNumberFormat="1" applyFont="1" applyFill="1" applyBorder="1" applyAlignment="1">
      <alignment horizontal="center" vertical="center"/>
    </xf>
    <xf numFmtId="4" fontId="99" fillId="0" borderId="38" xfId="336" applyNumberFormat="1" applyFont="1" applyFill="1" applyBorder="1" applyAlignment="1">
      <alignment horizontal="center" vertical="center"/>
    </xf>
    <xf numFmtId="9" fontId="70" fillId="0" borderId="23" xfId="209" applyNumberFormat="1" applyFont="1" applyFill="1" applyBorder="1" applyAlignment="1">
      <alignment horizontal="center"/>
    </xf>
    <xf numFmtId="10" fontId="49" fillId="0" borderId="24" xfId="293" applyNumberFormat="1" applyFont="1" applyBorder="1" applyAlignment="1"/>
    <xf numFmtId="0" fontId="49" fillId="0" borderId="24" xfId="293" applyNumberFormat="1" applyFont="1" applyBorder="1" applyAlignment="1"/>
    <xf numFmtId="10" fontId="22" fillId="0" borderId="24" xfId="293" applyNumberFormat="1" applyFont="1" applyBorder="1" applyAlignment="1"/>
    <xf numFmtId="4" fontId="21" fillId="0" borderId="25" xfId="293" applyNumberFormat="1" applyFont="1" applyBorder="1" applyAlignment="1">
      <alignment vertical="justify"/>
    </xf>
    <xf numFmtId="0" fontId="48" fillId="58" borderId="26" xfId="209" applyFont="1" applyFill="1" applyBorder="1" applyAlignment="1">
      <alignment horizontal="center"/>
    </xf>
    <xf numFmtId="164" fontId="48" fillId="58" borderId="47" xfId="355" applyFont="1" applyFill="1" applyBorder="1"/>
    <xf numFmtId="166" fontId="56" fillId="0" borderId="24" xfId="209" applyNumberFormat="1" applyFont="1" applyFill="1" applyBorder="1"/>
    <xf numFmtId="0" fontId="56" fillId="0" borderId="24" xfId="209" applyFont="1" applyFill="1" applyBorder="1"/>
    <xf numFmtId="0" fontId="57" fillId="0" borderId="24" xfId="209" applyFont="1" applyFill="1" applyBorder="1"/>
    <xf numFmtId="166" fontId="57" fillId="0" borderId="24" xfId="209" applyNumberFormat="1" applyFont="1" applyFill="1" applyBorder="1"/>
    <xf numFmtId="0" fontId="56" fillId="0" borderId="25" xfId="209" applyFont="1" applyFill="1" applyBorder="1"/>
    <xf numFmtId="0" fontId="63" fillId="0" borderId="41" xfId="196" applyNumberFormat="1" applyFont="1" applyFill="1" applyBorder="1" applyAlignment="1">
      <alignment horizontal="center" vertical="center" wrapText="1"/>
    </xf>
    <xf numFmtId="164" fontId="50" fillId="0" borderId="36" xfId="355" applyFont="1" applyBorder="1" applyAlignment="1"/>
    <xf numFmtId="164" fontId="50" fillId="57" borderId="30" xfId="355" applyFont="1" applyFill="1" applyBorder="1" applyAlignment="1"/>
    <xf numFmtId="164" fontId="50" fillId="56" borderId="38" xfId="355" applyFont="1" applyFill="1" applyBorder="1" applyAlignment="1"/>
    <xf numFmtId="164" fontId="52" fillId="0" borderId="20" xfId="355" applyFont="1" applyFill="1" applyBorder="1" applyAlignment="1">
      <alignment horizontal="center" vertical="center"/>
    </xf>
    <xf numFmtId="164" fontId="48" fillId="58" borderId="20" xfId="355" applyFont="1" applyFill="1" applyBorder="1" applyAlignment="1">
      <alignment horizontal="center" vertical="center"/>
    </xf>
    <xf numFmtId="164" fontId="48" fillId="58" borderId="20" xfId="355" applyFont="1" applyFill="1" applyBorder="1" applyAlignment="1">
      <alignment horizontal="center"/>
    </xf>
    <xf numFmtId="164" fontId="52" fillId="0" borderId="20" xfId="355" applyFont="1" applyFill="1" applyBorder="1" applyAlignment="1">
      <alignment horizontal="left" vertical="center"/>
    </xf>
    <xf numFmtId="164" fontId="52" fillId="0" borderId="26" xfId="355" applyFont="1" applyFill="1" applyBorder="1"/>
    <xf numFmtId="164" fontId="48" fillId="58" borderId="26" xfId="355" applyFont="1" applyFill="1" applyBorder="1"/>
    <xf numFmtId="164" fontId="106" fillId="0" borderId="20" xfId="355" applyFont="1" applyFill="1" applyBorder="1" applyAlignment="1">
      <alignment vertical="center"/>
    </xf>
    <xf numFmtId="164" fontId="64" fillId="58" borderId="20" xfId="355" applyFont="1" applyFill="1" applyBorder="1" applyAlignment="1">
      <alignment horizontal="center"/>
    </xf>
    <xf numFmtId="0" fontId="45" fillId="60" borderId="20" xfId="0" applyFont="1" applyFill="1" applyBorder="1" applyAlignment="1">
      <alignment vertical="distributed"/>
    </xf>
    <xf numFmtId="4" fontId="107" fillId="57" borderId="31" xfId="196" applyNumberFormat="1" applyFont="1" applyFill="1" applyBorder="1" applyAlignment="1">
      <alignment horizontal="center"/>
    </xf>
    <xf numFmtId="167" fontId="57" fillId="57" borderId="30" xfId="195" applyFont="1" applyFill="1" applyBorder="1" applyAlignment="1">
      <alignment horizontal="center"/>
    </xf>
    <xf numFmtId="166" fontId="55" fillId="57" borderId="31" xfId="196" applyFont="1" applyFill="1" applyBorder="1" applyAlignment="1">
      <alignment horizontal="center"/>
    </xf>
    <xf numFmtId="4" fontId="105" fillId="57" borderId="31" xfId="196" applyNumberFormat="1" applyFont="1" applyFill="1" applyBorder="1" applyAlignment="1">
      <alignment horizontal="center" wrapText="1"/>
    </xf>
    <xf numFmtId="49" fontId="62" fillId="60" borderId="20" xfId="336" applyNumberFormat="1" applyFont="1" applyFill="1" applyBorder="1" applyAlignment="1">
      <alignment horizontal="center" vertical="center"/>
    </xf>
    <xf numFmtId="0" fontId="58" fillId="0" borderId="20" xfId="244" applyFont="1" applyFill="1" applyBorder="1" applyAlignment="1">
      <alignment vertical="distributed" wrapText="1"/>
    </xf>
    <xf numFmtId="4" fontId="43" fillId="0" borderId="20" xfId="336" applyNumberFormat="1" applyFont="1" applyFill="1" applyBorder="1" applyAlignment="1">
      <alignment horizontal="right"/>
    </xf>
    <xf numFmtId="4" fontId="43" fillId="0" borderId="56" xfId="336" applyNumberFormat="1" applyFont="1" applyBorder="1" applyAlignment="1">
      <alignment horizontal="right"/>
    </xf>
    <xf numFmtId="0" fontId="45" fillId="0" borderId="20" xfId="209" applyFont="1" applyFill="1" applyBorder="1" applyAlignment="1">
      <alignment vertical="distributed"/>
    </xf>
    <xf numFmtId="0" fontId="43" fillId="0" borderId="20" xfId="196" applyNumberFormat="1" applyFont="1" applyFill="1" applyBorder="1" applyAlignment="1">
      <alignment horizontal="center"/>
    </xf>
    <xf numFmtId="2" fontId="58" fillId="0" borderId="20" xfId="203" applyNumberFormat="1" applyFont="1" applyFill="1" applyBorder="1" applyAlignment="1">
      <alignment horizontal="right"/>
    </xf>
    <xf numFmtId="0" fontId="55" fillId="57" borderId="31" xfId="196" applyNumberFormat="1" applyFont="1" applyFill="1" applyBorder="1" applyAlignment="1">
      <alignment horizontal="center" vertical="center" wrapText="1"/>
    </xf>
    <xf numFmtId="166" fontId="50" fillId="57" borderId="39" xfId="196" applyFont="1" applyFill="1" applyBorder="1" applyAlignment="1">
      <alignment horizontal="right"/>
    </xf>
    <xf numFmtId="166" fontId="50" fillId="57" borderId="40" xfId="196" applyFont="1" applyFill="1" applyBorder="1" applyAlignment="1">
      <alignment horizontal="right"/>
    </xf>
    <xf numFmtId="0" fontId="44" fillId="0" borderId="42" xfId="202" applyNumberFormat="1" applyFont="1" applyFill="1" applyBorder="1" applyAlignment="1" applyProtection="1">
      <alignment horizontal="left" vertical="center"/>
      <protection locked="0"/>
    </xf>
    <xf numFmtId="0" fontId="44" fillId="0" borderId="22" xfId="202" applyNumberFormat="1" applyFont="1" applyFill="1" applyBorder="1" applyAlignment="1" applyProtection="1">
      <alignment horizontal="left" vertical="center"/>
      <protection locked="0"/>
    </xf>
    <xf numFmtId="2" fontId="48" fillId="0" borderId="22" xfId="207" applyNumberFormat="1" applyFont="1" applyFill="1" applyBorder="1" applyAlignment="1" applyProtection="1">
      <alignment horizontal="center" wrapText="1"/>
      <protection locked="0"/>
    </xf>
    <xf numFmtId="167" fontId="47" fillId="0" borderId="32" xfId="195" applyFont="1" applyFill="1" applyBorder="1" applyAlignment="1" applyProtection="1">
      <alignment horizontal="center" vertical="center" wrapText="1"/>
      <protection locked="0"/>
    </xf>
    <xf numFmtId="167" fontId="47" fillId="0" borderId="21" xfId="195" applyFont="1" applyFill="1" applyBorder="1" applyAlignment="1" applyProtection="1">
      <alignment horizontal="center" vertical="center" wrapText="1"/>
      <protection locked="0"/>
    </xf>
    <xf numFmtId="49" fontId="50" fillId="0" borderId="27" xfId="199" applyNumberFormat="1" applyFont="1" applyFill="1" applyBorder="1" applyAlignment="1" applyProtection="1">
      <alignment horizontal="center" vertical="center" wrapText="1"/>
      <protection locked="0"/>
    </xf>
    <xf numFmtId="49" fontId="50" fillId="0" borderId="0" xfId="199" applyNumberFormat="1" applyFont="1" applyFill="1" applyBorder="1" applyAlignment="1" applyProtection="1">
      <alignment horizontal="center" vertical="center" wrapText="1"/>
      <protection locked="0"/>
    </xf>
    <xf numFmtId="0" fontId="44" fillId="0" borderId="27" xfId="202" applyNumberFormat="1" applyFont="1" applyFill="1" applyBorder="1" applyAlignment="1" applyProtection="1">
      <alignment horizontal="left" vertical="center" wrapText="1"/>
      <protection locked="0"/>
    </xf>
    <xf numFmtId="0" fontId="44" fillId="0" borderId="0" xfId="202" applyNumberFormat="1" applyFont="1" applyFill="1" applyBorder="1" applyAlignment="1" applyProtection="1">
      <alignment horizontal="left" vertical="center" wrapText="1"/>
      <protection locked="0"/>
    </xf>
    <xf numFmtId="49" fontId="48" fillId="0" borderId="0" xfId="201" applyNumberFormat="1" applyFont="1" applyFill="1" applyBorder="1" applyAlignment="1" applyProtection="1">
      <alignment horizontal="center" wrapText="1"/>
      <protection locked="0"/>
    </xf>
    <xf numFmtId="49" fontId="52" fillId="0" borderId="27" xfId="201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201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201" applyNumberFormat="1" applyFont="1" applyFill="1" applyBorder="1" applyAlignment="1" applyProtection="1">
      <alignment horizontal="center" wrapText="1"/>
      <protection locked="0"/>
    </xf>
    <xf numFmtId="49" fontId="48" fillId="0" borderId="27" xfId="199" applyNumberFormat="1" applyFont="1" applyFill="1" applyBorder="1" applyAlignment="1" applyProtection="1">
      <alignment horizontal="center" vertical="center" wrapText="1"/>
      <protection locked="0"/>
    </xf>
    <xf numFmtId="49" fontId="48" fillId="0" borderId="0" xfId="199" applyNumberFormat="1" applyFont="1" applyFill="1" applyBorder="1" applyAlignment="1" applyProtection="1">
      <alignment horizontal="center" vertical="center" wrapText="1"/>
      <protection locked="0"/>
    </xf>
    <xf numFmtId="0" fontId="72" fillId="0" borderId="44" xfId="356" applyFont="1" applyFill="1" applyBorder="1" applyAlignment="1">
      <alignment horizontal="center" vertical="center"/>
    </xf>
    <xf numFmtId="0" fontId="72" fillId="0" borderId="43" xfId="356" applyFont="1" applyFill="1" applyBorder="1" applyAlignment="1">
      <alignment horizontal="center" vertical="center"/>
    </xf>
    <xf numFmtId="0" fontId="72" fillId="0" borderId="66" xfId="356" applyFont="1" applyFill="1" applyBorder="1" applyAlignment="1">
      <alignment horizontal="center" vertical="center"/>
    </xf>
    <xf numFmtId="0" fontId="48" fillId="58" borderId="19" xfId="209" applyFont="1" applyFill="1" applyBorder="1" applyAlignment="1">
      <alignment horizontal="center" vertical="center"/>
    </xf>
    <xf numFmtId="0" fontId="48" fillId="58" borderId="20" xfId="356" applyFont="1" applyFill="1" applyBorder="1" applyAlignment="1">
      <alignment horizontal="center" vertical="center" wrapText="1"/>
    </xf>
    <xf numFmtId="4" fontId="48" fillId="58" borderId="20" xfId="336" applyNumberFormat="1" applyFont="1" applyFill="1" applyBorder="1" applyAlignment="1">
      <alignment horizontal="center" vertical="center" wrapText="1"/>
    </xf>
    <xf numFmtId="166" fontId="48" fillId="58" borderId="20" xfId="336" applyFont="1" applyFill="1" applyBorder="1" applyAlignment="1">
      <alignment horizontal="center" vertical="center" wrapText="1"/>
    </xf>
    <xf numFmtId="166" fontId="64" fillId="58" borderId="20" xfId="336" applyFont="1" applyFill="1" applyBorder="1" applyAlignment="1">
      <alignment horizontal="center" vertical="center" wrapText="1"/>
    </xf>
    <xf numFmtId="0" fontId="48" fillId="58" borderId="20" xfId="209" applyFont="1" applyFill="1" applyBorder="1" applyAlignment="1">
      <alignment horizontal="center"/>
    </xf>
    <xf numFmtId="0" fontId="48" fillId="58" borderId="26" xfId="209" applyFont="1" applyFill="1" applyBorder="1" applyAlignment="1">
      <alignment horizontal="center"/>
    </xf>
    <xf numFmtId="49" fontId="52" fillId="0" borderId="27" xfId="113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113" applyNumberFormat="1" applyFont="1" applyFill="1" applyBorder="1" applyAlignment="1" applyProtection="1">
      <alignment horizontal="left" vertical="center" wrapText="1"/>
      <protection locked="0"/>
    </xf>
    <xf numFmtId="49" fontId="22" fillId="0" borderId="0" xfId="113" applyNumberFormat="1" applyFont="1" applyFill="1" applyBorder="1" applyAlignment="1" applyProtection="1">
      <alignment horizontal="center" wrapText="1"/>
      <protection locked="0"/>
    </xf>
    <xf numFmtId="4" fontId="21" fillId="0" borderId="22" xfId="293" applyNumberFormat="1" applyFont="1" applyBorder="1" applyAlignment="1">
      <alignment horizontal="center" vertical="center"/>
    </xf>
    <xf numFmtId="167" fontId="65" fillId="0" borderId="32" xfId="195" applyFont="1" applyFill="1" applyBorder="1" applyAlignment="1" applyProtection="1">
      <alignment horizontal="center" vertical="center" wrapText="1"/>
      <protection locked="0"/>
    </xf>
    <xf numFmtId="167" fontId="65" fillId="0" borderId="21" xfId="195" applyFont="1" applyFill="1" applyBorder="1" applyAlignment="1" applyProtection="1">
      <alignment horizontal="center" vertical="center" wrapText="1"/>
      <protection locked="0"/>
    </xf>
    <xf numFmtId="49" fontId="50" fillId="0" borderId="27" xfId="113" applyNumberFormat="1" applyFont="1" applyFill="1" applyBorder="1" applyAlignment="1" applyProtection="1">
      <alignment horizontal="center" vertical="center" wrapText="1"/>
      <protection locked="0"/>
    </xf>
    <xf numFmtId="0" fontId="50" fillId="0" borderId="0" xfId="113" applyNumberFormat="1" applyFont="1" applyFill="1" applyBorder="1" applyAlignment="1" applyProtection="1">
      <alignment horizontal="center" vertical="center" wrapText="1"/>
      <protection locked="0"/>
    </xf>
    <xf numFmtId="49" fontId="44" fillId="0" borderId="27" xfId="113" applyNumberFormat="1" applyFont="1" applyFill="1" applyBorder="1" applyAlignment="1" applyProtection="1">
      <alignment horizontal="center" vertical="center" wrapText="1"/>
      <protection locked="0"/>
    </xf>
    <xf numFmtId="49" fontId="44" fillId="0" borderId="0" xfId="113" applyNumberFormat="1" applyFont="1" applyFill="1" applyBorder="1" applyAlignment="1" applyProtection="1">
      <alignment horizontal="center" vertical="center" wrapText="1"/>
      <protection locked="0"/>
    </xf>
    <xf numFmtId="166" fontId="22" fillId="0" borderId="0" xfId="336" applyFont="1" applyBorder="1" applyAlignment="1">
      <alignment horizontal="center" vertical="center"/>
    </xf>
    <xf numFmtId="49" fontId="48" fillId="0" borderId="0" xfId="113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113" applyNumberFormat="1" applyFont="1" applyFill="1" applyBorder="1" applyAlignment="1" applyProtection="1">
      <alignment horizontal="center" vertical="center" wrapText="1"/>
      <protection locked="0"/>
    </xf>
    <xf numFmtId="0" fontId="80" fillId="0" borderId="0" xfId="135" applyFont="1" applyBorder="1" applyAlignment="1">
      <alignment horizontal="center"/>
    </xf>
    <xf numFmtId="0" fontId="80" fillId="0" borderId="24" xfId="135" applyFont="1" applyBorder="1" applyAlignment="1">
      <alignment horizontal="center"/>
    </xf>
    <xf numFmtId="0" fontId="75" fillId="0" borderId="32" xfId="135" applyFont="1" applyBorder="1" applyAlignment="1">
      <alignment horizontal="center"/>
    </xf>
    <xf numFmtId="0" fontId="75" fillId="0" borderId="21" xfId="135" applyFont="1" applyBorder="1" applyAlignment="1">
      <alignment horizontal="center"/>
    </xf>
    <xf numFmtId="0" fontId="77" fillId="0" borderId="27" xfId="135" applyFont="1" applyBorder="1" applyAlignment="1">
      <alignment horizontal="center"/>
    </xf>
    <xf numFmtId="0" fontId="77" fillId="0" borderId="0" xfId="135" applyFont="1" applyBorder="1" applyAlignment="1">
      <alignment horizontal="center"/>
    </xf>
    <xf numFmtId="0" fontId="72" fillId="0" borderId="27" xfId="135" applyFont="1" applyBorder="1" applyAlignment="1">
      <alignment horizontal="center"/>
    </xf>
    <xf numFmtId="0" fontId="72" fillId="0" borderId="0" xfId="135" applyFont="1" applyBorder="1" applyAlignment="1">
      <alignment horizontal="center"/>
    </xf>
    <xf numFmtId="0" fontId="64" fillId="0" borderId="27" xfId="202" applyNumberFormat="1" applyFont="1" applyFill="1" applyBorder="1" applyAlignment="1" applyProtection="1">
      <alignment horizontal="left" vertical="center" wrapText="1"/>
      <protection locked="0"/>
    </xf>
    <xf numFmtId="0" fontId="64" fillId="0" borderId="0" xfId="202" applyNumberFormat="1" applyFont="1" applyFill="1" applyBorder="1" applyAlignment="1" applyProtection="1">
      <alignment horizontal="left" vertical="center" wrapText="1"/>
      <protection locked="0"/>
    </xf>
    <xf numFmtId="49" fontId="52" fillId="0" borderId="27" xfId="252" applyNumberFormat="1" applyFont="1" applyFill="1" applyBorder="1" applyAlignment="1" applyProtection="1">
      <alignment horizontal="left" vertical="center" wrapText="1"/>
      <protection locked="0"/>
    </xf>
    <xf numFmtId="49" fontId="52" fillId="0" borderId="0" xfId="252" applyNumberFormat="1" applyFont="1" applyFill="1" applyBorder="1" applyAlignment="1" applyProtection="1">
      <alignment horizontal="left" vertical="center" wrapText="1"/>
      <protection locked="0"/>
    </xf>
    <xf numFmtId="0" fontId="64" fillId="0" borderId="42" xfId="202" applyNumberFormat="1" applyFont="1" applyFill="1" applyBorder="1" applyAlignment="1" applyProtection="1">
      <alignment horizontal="left" vertical="center"/>
      <protection locked="0"/>
    </xf>
    <xf numFmtId="0" fontId="64" fillId="0" borderId="22" xfId="202" applyNumberFormat="1" applyFont="1" applyFill="1" applyBorder="1" applyAlignment="1" applyProtection="1">
      <alignment horizontal="left" vertical="center"/>
      <protection locked="0"/>
    </xf>
    <xf numFmtId="0" fontId="82" fillId="61" borderId="32" xfId="135" applyFont="1" applyFill="1" applyBorder="1" applyAlignment="1">
      <alignment horizontal="center" vertical="center"/>
    </xf>
    <xf numFmtId="0" fontId="82" fillId="61" borderId="21" xfId="135" applyFont="1" applyFill="1" applyBorder="1" applyAlignment="1">
      <alignment horizontal="center" vertical="center"/>
    </xf>
    <xf numFmtId="0" fontId="82" fillId="61" borderId="23" xfId="135" applyFont="1" applyFill="1" applyBorder="1" applyAlignment="1">
      <alignment horizontal="center" vertical="center"/>
    </xf>
    <xf numFmtId="0" fontId="82" fillId="61" borderId="42" xfId="135" applyFont="1" applyFill="1" applyBorder="1" applyAlignment="1">
      <alignment horizontal="center" vertical="center"/>
    </xf>
    <xf numFmtId="0" fontId="82" fillId="61" borderId="22" xfId="135" applyFont="1" applyFill="1" applyBorder="1" applyAlignment="1">
      <alignment horizontal="center" vertical="center"/>
    </xf>
    <xf numFmtId="0" fontId="82" fillId="61" borderId="25" xfId="135" applyFont="1" applyFill="1" applyBorder="1" applyAlignment="1">
      <alignment horizontal="center" vertical="center"/>
    </xf>
    <xf numFmtId="0" fontId="79" fillId="0" borderId="0" xfId="135" applyFont="1" applyFill="1" applyBorder="1" applyAlignment="1">
      <alignment horizontal="center" vertical="center" textRotation="90"/>
    </xf>
    <xf numFmtId="0" fontId="69" fillId="61" borderId="37" xfId="135" applyFont="1" applyFill="1" applyBorder="1" applyAlignment="1">
      <alignment horizontal="left" vertical="center" wrapText="1"/>
    </xf>
    <xf numFmtId="0" fontId="69" fillId="61" borderId="38" xfId="135" applyFont="1" applyFill="1" applyBorder="1" applyAlignment="1">
      <alignment horizontal="left" vertical="center" wrapText="1"/>
    </xf>
    <xf numFmtId="0" fontId="69" fillId="61" borderId="29" xfId="135" applyFont="1" applyFill="1" applyBorder="1" applyAlignment="1">
      <alignment horizontal="left" vertical="center"/>
    </xf>
    <xf numFmtId="0" fontId="69" fillId="61" borderId="31" xfId="135" applyFont="1" applyFill="1" applyBorder="1" applyAlignment="1">
      <alignment horizontal="left" vertical="center"/>
    </xf>
    <xf numFmtId="173" fontId="88" fillId="0" borderId="0" xfId="135" applyNumberFormat="1" applyFont="1" applyFill="1" applyBorder="1" applyAlignment="1">
      <alignment horizontal="center" vertical="center"/>
    </xf>
    <xf numFmtId="10" fontId="18" fillId="0" borderId="58" xfId="353" applyNumberFormat="1" applyFont="1" applyBorder="1" applyAlignment="1">
      <alignment horizontal="center" vertical="center"/>
    </xf>
    <xf numFmtId="10" fontId="18" fillId="0" borderId="41" xfId="353" applyNumberFormat="1" applyFont="1" applyBorder="1" applyAlignment="1">
      <alignment horizontal="center" vertical="center"/>
    </xf>
    <xf numFmtId="4" fontId="93" fillId="0" borderId="0" xfId="135" applyNumberFormat="1" applyFont="1" applyAlignment="1">
      <alignment horizontal="center" wrapText="1"/>
    </xf>
    <xf numFmtId="49" fontId="94" fillId="61" borderId="37" xfId="135" applyNumberFormat="1" applyFont="1" applyFill="1" applyBorder="1" applyAlignment="1">
      <alignment horizontal="center" vertical="center"/>
    </xf>
    <xf numFmtId="49" fontId="94" fillId="61" borderId="33" xfId="135" applyNumberFormat="1" applyFont="1" applyFill="1" applyBorder="1" applyAlignment="1">
      <alignment horizontal="center" vertical="center"/>
    </xf>
    <xf numFmtId="49" fontId="94" fillId="61" borderId="38" xfId="135" applyNumberFormat="1" applyFont="1" applyFill="1" applyBorder="1" applyAlignment="1">
      <alignment horizontal="center" vertical="center"/>
    </xf>
    <xf numFmtId="49" fontId="81" fillId="61" borderId="51" xfId="135" applyNumberFormat="1" applyFont="1" applyFill="1" applyBorder="1" applyAlignment="1">
      <alignment horizontal="center" vertical="center" wrapText="1"/>
    </xf>
    <xf numFmtId="49" fontId="81" fillId="61" borderId="52" xfId="135" applyNumberFormat="1" applyFont="1" applyFill="1" applyBorder="1" applyAlignment="1">
      <alignment horizontal="center" vertical="center" wrapText="1"/>
    </xf>
    <xf numFmtId="49" fontId="81" fillId="61" borderId="53" xfId="135" applyNumberFormat="1" applyFont="1" applyFill="1" applyBorder="1" applyAlignment="1">
      <alignment horizontal="center" vertical="center" wrapText="1"/>
    </xf>
    <xf numFmtId="49" fontId="81" fillId="61" borderId="54" xfId="135" applyNumberFormat="1" applyFont="1" applyFill="1" applyBorder="1" applyAlignment="1">
      <alignment horizontal="center" vertical="center" wrapText="1"/>
    </xf>
    <xf numFmtId="49" fontId="81" fillId="61" borderId="19" xfId="135" applyNumberFormat="1" applyFont="1" applyFill="1" applyBorder="1" applyAlignment="1">
      <alignment horizontal="center" vertical="center" wrapText="1"/>
    </xf>
    <xf numFmtId="49" fontId="81" fillId="61" borderId="20" xfId="135" applyNumberFormat="1" applyFont="1" applyFill="1" applyBorder="1" applyAlignment="1">
      <alignment horizontal="center" vertical="center" wrapText="1"/>
    </xf>
    <xf numFmtId="49" fontId="81" fillId="61" borderId="58" xfId="135" applyNumberFormat="1" applyFont="1" applyFill="1" applyBorder="1" applyAlignment="1">
      <alignment horizontal="center" vertical="center" wrapText="1"/>
    </xf>
    <xf numFmtId="49" fontId="81" fillId="61" borderId="26" xfId="135" applyNumberFormat="1" applyFont="1" applyFill="1" applyBorder="1" applyAlignment="1">
      <alignment horizontal="center" vertical="center" wrapText="1"/>
    </xf>
    <xf numFmtId="0" fontId="81" fillId="0" borderId="55" xfId="135" applyFont="1" applyFill="1" applyBorder="1" applyAlignment="1">
      <alignment horizontal="center" vertical="center"/>
    </xf>
    <xf numFmtId="0" fontId="81" fillId="0" borderId="45" xfId="135" applyFont="1" applyFill="1" applyBorder="1" applyAlignment="1">
      <alignment horizontal="center" vertical="center"/>
    </xf>
    <xf numFmtId="0" fontId="81" fillId="0" borderId="56" xfId="135" applyFont="1" applyFill="1" applyBorder="1" applyAlignment="1">
      <alignment horizontal="center" vertical="center"/>
    </xf>
    <xf numFmtId="0" fontId="81" fillId="0" borderId="46" xfId="135" applyFont="1" applyFill="1" applyBorder="1" applyAlignment="1">
      <alignment horizontal="center" vertical="center"/>
    </xf>
    <xf numFmtId="0" fontId="81" fillId="0" borderId="57" xfId="135" applyFont="1" applyFill="1" applyBorder="1" applyAlignment="1">
      <alignment horizontal="center" vertical="center"/>
    </xf>
    <xf numFmtId="0" fontId="81" fillId="0" borderId="47" xfId="135" applyFont="1" applyFill="1" applyBorder="1" applyAlignment="1">
      <alignment horizontal="center" vertical="center"/>
    </xf>
    <xf numFmtId="0" fontId="81" fillId="60" borderId="59" xfId="135" applyFont="1" applyFill="1" applyBorder="1" applyAlignment="1">
      <alignment horizontal="center" vertical="center"/>
    </xf>
    <xf numFmtId="0" fontId="81" fillId="60" borderId="48" xfId="135" applyFont="1" applyFill="1" applyBorder="1" applyAlignment="1">
      <alignment horizontal="center" vertical="center"/>
    </xf>
    <xf numFmtId="0" fontId="18" fillId="0" borderId="27" xfId="135" applyFont="1" applyBorder="1" applyAlignment="1">
      <alignment vertical="center"/>
    </xf>
    <xf numFmtId="0" fontId="18" fillId="0" borderId="0" xfId="135" applyFont="1" applyBorder="1" applyAlignment="1">
      <alignment vertical="center"/>
    </xf>
    <xf numFmtId="0" fontId="69" fillId="0" borderId="52" xfId="135" applyFont="1" applyFill="1" applyBorder="1" applyAlignment="1">
      <alignment horizontal="justify" vertical="center" wrapText="1"/>
    </xf>
    <xf numFmtId="0" fontId="69" fillId="0" borderId="54" xfId="135" applyFont="1" applyFill="1" applyBorder="1" applyAlignment="1">
      <alignment horizontal="justify" vertical="center" wrapText="1"/>
    </xf>
    <xf numFmtId="0" fontId="76" fillId="0" borderId="53" xfId="135" applyFont="1" applyBorder="1" applyAlignment="1">
      <alignment horizontal="center"/>
    </xf>
    <xf numFmtId="0" fontId="76" fillId="0" borderId="60" xfId="135" applyFont="1" applyBorder="1" applyAlignment="1">
      <alignment horizontal="center"/>
    </xf>
    <xf numFmtId="0" fontId="69" fillId="0" borderId="45" xfId="135" applyFont="1" applyFill="1" applyBorder="1" applyAlignment="1">
      <alignment horizontal="right" vertical="center"/>
    </xf>
    <xf numFmtId="0" fontId="69" fillId="0" borderId="46" xfId="135" applyFont="1" applyFill="1" applyBorder="1" applyAlignment="1">
      <alignment horizontal="right" vertical="center"/>
    </xf>
    <xf numFmtId="10" fontId="18" fillId="0" borderId="59" xfId="353" applyNumberFormat="1" applyFont="1" applyBorder="1" applyAlignment="1">
      <alignment horizontal="center" vertical="center"/>
    </xf>
    <xf numFmtId="10" fontId="18" fillId="0" borderId="48" xfId="353" applyNumberFormat="1" applyFont="1" applyBorder="1" applyAlignment="1">
      <alignment horizontal="center" vertical="center"/>
    </xf>
    <xf numFmtId="0" fontId="18" fillId="0" borderId="27" xfId="135" applyFont="1" applyBorder="1" applyAlignment="1">
      <alignment horizontal="center" vertical="center"/>
    </xf>
    <xf numFmtId="0" fontId="18" fillId="0" borderId="0" xfId="135" applyFont="1" applyBorder="1" applyAlignment="1">
      <alignment horizontal="center" vertical="center"/>
    </xf>
    <xf numFmtId="10" fontId="18" fillId="0" borderId="53" xfId="353" applyNumberFormat="1" applyFont="1" applyBorder="1" applyAlignment="1">
      <alignment horizontal="center" vertical="center"/>
    </xf>
    <xf numFmtId="10" fontId="18" fillId="0" borderId="60" xfId="353" applyNumberFormat="1" applyFont="1" applyBorder="1" applyAlignment="1">
      <alignment horizontal="center" vertical="center"/>
    </xf>
    <xf numFmtId="49" fontId="81" fillId="61" borderId="32" xfId="135" applyNumberFormat="1" applyFont="1" applyFill="1" applyBorder="1" applyAlignment="1">
      <alignment horizontal="center" vertical="center" wrapText="1"/>
    </xf>
    <xf numFmtId="49" fontId="81" fillId="61" borderId="21" xfId="135" applyNumberFormat="1" applyFont="1" applyFill="1" applyBorder="1" applyAlignment="1">
      <alignment horizontal="center" vertical="center" wrapText="1"/>
    </xf>
    <xf numFmtId="49" fontId="81" fillId="61" borderId="23" xfId="135" applyNumberFormat="1" applyFont="1" applyFill="1" applyBorder="1" applyAlignment="1">
      <alignment horizontal="center" vertical="center" wrapText="1"/>
    </xf>
    <xf numFmtId="10" fontId="79" fillId="0" borderId="49" xfId="353" applyNumberFormat="1" applyFont="1" applyBorder="1" applyAlignment="1">
      <alignment horizontal="center" vertical="center" wrapText="1"/>
    </xf>
    <xf numFmtId="10" fontId="79" fillId="0" borderId="61" xfId="353" applyNumberFormat="1" applyFont="1" applyBorder="1" applyAlignment="1">
      <alignment horizontal="center" vertical="center" wrapText="1"/>
    </xf>
    <xf numFmtId="0" fontId="98" fillId="0" borderId="28" xfId="135" applyFont="1" applyBorder="1" applyAlignment="1">
      <alignment horizontal="center" vertical="center" wrapText="1"/>
    </xf>
    <xf numFmtId="0" fontId="98" fillId="0" borderId="62" xfId="135" applyFont="1" applyBorder="1" applyAlignment="1">
      <alignment horizontal="center" vertical="center" wrapText="1"/>
    </xf>
    <xf numFmtId="0" fontId="98" fillId="0" borderId="50" xfId="135" applyFont="1" applyBorder="1" applyAlignment="1">
      <alignment horizontal="center" vertical="center" wrapText="1"/>
    </xf>
    <xf numFmtId="0" fontId="98" fillId="0" borderId="63" xfId="135" applyFont="1" applyBorder="1" applyAlignment="1">
      <alignment horizontal="center" vertical="center" wrapText="1"/>
    </xf>
    <xf numFmtId="0" fontId="18" fillId="0" borderId="49" xfId="135" applyFont="1" applyBorder="1" applyAlignment="1">
      <alignment horizontal="center" vertical="center"/>
    </xf>
    <xf numFmtId="0" fontId="18" fillId="0" borderId="55" xfId="135" applyFont="1" applyBorder="1" applyAlignment="1">
      <alignment horizontal="center" vertical="center"/>
    </xf>
    <xf numFmtId="0" fontId="18" fillId="0" borderId="28" xfId="135" applyFont="1" applyFill="1" applyBorder="1" applyAlignment="1">
      <alignment horizontal="left" vertical="center"/>
    </xf>
    <xf numFmtId="0" fontId="18" fillId="0" borderId="56" xfId="135" applyFont="1" applyFill="1" applyBorder="1" applyAlignment="1">
      <alignment horizontal="left" vertical="center"/>
    </xf>
    <xf numFmtId="10" fontId="18" fillId="62" borderId="50" xfId="353" applyNumberFormat="1" applyFont="1" applyFill="1" applyBorder="1" applyAlignment="1" applyProtection="1">
      <alignment horizontal="center" vertical="center"/>
      <protection locked="0"/>
    </xf>
    <xf numFmtId="10" fontId="18" fillId="62" borderId="57" xfId="353" applyNumberFormat="1" applyFont="1" applyFill="1" applyBorder="1" applyAlignment="1" applyProtection="1">
      <alignment horizontal="center" vertical="center"/>
      <protection locked="0"/>
    </xf>
    <xf numFmtId="10" fontId="18" fillId="0" borderId="39" xfId="353" applyNumberFormat="1" applyFont="1" applyBorder="1" applyAlignment="1">
      <alignment horizontal="center" vertical="center"/>
    </xf>
    <xf numFmtId="10" fontId="18" fillId="0" borderId="40" xfId="353" applyNumberFormat="1" applyFont="1" applyBorder="1" applyAlignment="1">
      <alignment horizontal="center" vertical="center"/>
    </xf>
    <xf numFmtId="0" fontId="99" fillId="0" borderId="32" xfId="135" applyFont="1" applyBorder="1" applyAlignment="1">
      <alignment horizontal="center" vertical="center"/>
    </xf>
    <xf numFmtId="0" fontId="99" fillId="0" borderId="21" xfId="135" applyFont="1" applyBorder="1" applyAlignment="1">
      <alignment horizontal="center" vertical="center"/>
    </xf>
    <xf numFmtId="0" fontId="99" fillId="0" borderId="42" xfId="135" applyFont="1" applyBorder="1" applyAlignment="1">
      <alignment horizontal="center" vertical="center"/>
    </xf>
    <xf numFmtId="0" fontId="99" fillId="0" borderId="22" xfId="135" applyFont="1" applyBorder="1" applyAlignment="1">
      <alignment horizontal="center" vertical="center"/>
    </xf>
    <xf numFmtId="10" fontId="99" fillId="61" borderId="23" xfId="135" applyNumberFormat="1" applyFont="1" applyFill="1" applyBorder="1" applyAlignment="1">
      <alignment horizontal="center" vertical="center"/>
    </xf>
    <xf numFmtId="10" fontId="99" fillId="61" borderId="25" xfId="135" applyNumberFormat="1" applyFont="1" applyFill="1" applyBorder="1" applyAlignment="1">
      <alignment horizontal="center" vertical="center"/>
    </xf>
    <xf numFmtId="10" fontId="18" fillId="0" borderId="39" xfId="135" applyNumberFormat="1" applyFont="1" applyFill="1" applyBorder="1" applyAlignment="1">
      <alignment horizontal="center" vertical="center"/>
    </xf>
    <xf numFmtId="10" fontId="18" fillId="0" borderId="40" xfId="135" applyNumberFormat="1" applyFont="1" applyFill="1" applyBorder="1" applyAlignment="1">
      <alignment horizontal="center" vertical="center"/>
    </xf>
    <xf numFmtId="10" fontId="18" fillId="0" borderId="0" xfId="353" applyNumberFormat="1" applyFont="1" applyBorder="1" applyAlignment="1">
      <alignment horizontal="center" vertical="center"/>
    </xf>
    <xf numFmtId="166" fontId="69" fillId="61" borderId="51" xfId="135" applyNumberFormat="1" applyFont="1" applyFill="1" applyBorder="1" applyAlignment="1">
      <alignment horizontal="center" vertical="center" wrapText="1"/>
    </xf>
    <xf numFmtId="166" fontId="69" fillId="61" borderId="52" xfId="135" applyNumberFormat="1" applyFont="1" applyFill="1" applyBorder="1" applyAlignment="1">
      <alignment horizontal="center" vertical="center" wrapText="1"/>
    </xf>
    <xf numFmtId="166" fontId="69" fillId="61" borderId="54" xfId="135" applyNumberFormat="1" applyFont="1" applyFill="1" applyBorder="1" applyAlignment="1">
      <alignment horizontal="center" vertical="center" wrapText="1"/>
    </xf>
    <xf numFmtId="166" fontId="69" fillId="61" borderId="19" xfId="135" applyNumberFormat="1" applyFont="1" applyFill="1" applyBorder="1" applyAlignment="1">
      <alignment horizontal="center" vertical="center" wrapText="1"/>
    </xf>
    <xf numFmtId="166" fontId="69" fillId="61" borderId="20" xfId="135" applyNumberFormat="1" applyFont="1" applyFill="1" applyBorder="1" applyAlignment="1">
      <alignment horizontal="center" vertical="center" wrapText="1"/>
    </xf>
    <xf numFmtId="166" fontId="69" fillId="61" borderId="26" xfId="135" applyNumberFormat="1" applyFont="1" applyFill="1" applyBorder="1" applyAlignment="1">
      <alignment horizontal="center" vertical="center" wrapText="1"/>
    </xf>
    <xf numFmtId="0" fontId="18" fillId="0" borderId="27" xfId="135" applyFont="1" applyFill="1" applyBorder="1" applyAlignment="1">
      <alignment horizontal="center" vertical="center"/>
    </xf>
    <xf numFmtId="0" fontId="18" fillId="0" borderId="0" xfId="135" applyFont="1" applyFill="1" applyBorder="1" applyAlignment="1">
      <alignment horizontal="center" vertical="center"/>
    </xf>
    <xf numFmtId="0" fontId="69" fillId="0" borderId="32" xfId="135" applyFont="1" applyFill="1" applyBorder="1" applyAlignment="1">
      <alignment horizontal="center" vertical="center"/>
    </xf>
    <xf numFmtId="0" fontId="69" fillId="0" borderId="21" xfId="135" applyFont="1" applyFill="1" applyBorder="1" applyAlignment="1">
      <alignment horizontal="center" vertical="center"/>
    </xf>
    <xf numFmtId="0" fontId="69" fillId="0" borderId="23" xfId="135" applyFont="1" applyFill="1" applyBorder="1" applyAlignment="1">
      <alignment horizontal="center" vertical="center"/>
    </xf>
    <xf numFmtId="0" fontId="69" fillId="0" borderId="42" xfId="135" applyFont="1" applyFill="1" applyBorder="1" applyAlignment="1">
      <alignment horizontal="center" vertical="center"/>
    </xf>
    <xf numFmtId="0" fontId="69" fillId="0" borderId="22" xfId="135" applyFont="1" applyFill="1" applyBorder="1" applyAlignment="1">
      <alignment horizontal="center" vertical="center"/>
    </xf>
    <xf numFmtId="0" fontId="69" fillId="0" borderId="25" xfId="135" applyFont="1" applyFill="1" applyBorder="1" applyAlignment="1">
      <alignment horizontal="center" vertical="center"/>
    </xf>
    <xf numFmtId="0" fontId="81" fillId="60" borderId="46" xfId="135" applyFont="1" applyFill="1" applyBorder="1" applyAlignment="1">
      <alignment horizontal="center" vertical="center"/>
    </xf>
    <xf numFmtId="49" fontId="52" fillId="0" borderId="0" xfId="252" applyNumberFormat="1" applyFont="1" applyFill="1" applyBorder="1" applyAlignment="1" applyProtection="1">
      <alignment horizontal="left" wrapText="1"/>
      <protection locked="0"/>
    </xf>
    <xf numFmtId="0" fontId="103" fillId="0" borderId="37" xfId="244" applyFont="1" applyBorder="1" applyAlignment="1">
      <alignment horizontal="center" wrapText="1"/>
    </xf>
    <xf numFmtId="0" fontId="103" fillId="0" borderId="33" xfId="244" applyFont="1" applyBorder="1" applyAlignment="1">
      <alignment horizontal="center" wrapText="1"/>
    </xf>
    <xf numFmtId="0" fontId="103" fillId="0" borderId="38" xfId="244" applyFont="1" applyBorder="1" applyAlignment="1">
      <alignment horizontal="center" wrapText="1"/>
    </xf>
    <xf numFmtId="0" fontId="99" fillId="0" borderId="37" xfId="244" applyFont="1" applyBorder="1" applyAlignment="1">
      <alignment horizontal="center"/>
    </xf>
    <xf numFmtId="0" fontId="99" fillId="0" borderId="33" xfId="244" applyFont="1" applyBorder="1" applyAlignment="1">
      <alignment horizontal="center"/>
    </xf>
    <xf numFmtId="0" fontId="99" fillId="0" borderId="38" xfId="244" applyFont="1" applyBorder="1" applyAlignment="1">
      <alignment horizontal="center"/>
    </xf>
    <xf numFmtId="0" fontId="18" fillId="0" borderId="19" xfId="244" applyFont="1" applyFill="1" applyBorder="1" applyAlignment="1">
      <alignment horizontal="center"/>
    </xf>
    <xf numFmtId="0" fontId="18" fillId="0" borderId="20" xfId="244" applyFill="1" applyBorder="1" applyAlignment="1">
      <alignment horizontal="center"/>
    </xf>
    <xf numFmtId="0" fontId="18" fillId="0" borderId="20" xfId="244" applyFont="1" applyFill="1" applyBorder="1" applyAlignment="1">
      <alignment horizontal="left"/>
    </xf>
    <xf numFmtId="0" fontId="99" fillId="0" borderId="32" xfId="244" applyFont="1" applyFill="1" applyBorder="1" applyAlignment="1">
      <alignment horizontal="center"/>
    </xf>
    <xf numFmtId="0" fontId="99" fillId="0" borderId="21" xfId="244" applyFont="1" applyFill="1" applyBorder="1" applyAlignment="1">
      <alignment horizontal="center"/>
    </xf>
    <xf numFmtId="0" fontId="99" fillId="0" borderId="23" xfId="244" applyFont="1" applyFill="1" applyBorder="1" applyAlignment="1">
      <alignment horizontal="center"/>
    </xf>
    <xf numFmtId="0" fontId="18" fillId="0" borderId="51" xfId="244" applyFont="1" applyFill="1" applyBorder="1" applyAlignment="1">
      <alignment horizontal="center"/>
    </xf>
    <xf numFmtId="0" fontId="18" fillId="0" borderId="52" xfId="244" applyFill="1" applyBorder="1" applyAlignment="1">
      <alignment horizontal="center"/>
    </xf>
    <xf numFmtId="0" fontId="18" fillId="0" borderId="52" xfId="244" applyFont="1" applyFill="1" applyBorder="1" applyAlignment="1">
      <alignment horizontal="left"/>
    </xf>
    <xf numFmtId="0" fontId="97" fillId="0" borderId="32" xfId="244" applyFont="1" applyFill="1" applyBorder="1" applyAlignment="1">
      <alignment horizontal="center" vertical="center"/>
    </xf>
    <xf numFmtId="0" fontId="97" fillId="0" borderId="23" xfId="244" applyFont="1" applyFill="1" applyBorder="1" applyAlignment="1">
      <alignment horizontal="center" vertical="center"/>
    </xf>
    <xf numFmtId="0" fontId="97" fillId="0" borderId="27" xfId="244" applyFont="1" applyFill="1" applyBorder="1" applyAlignment="1">
      <alignment horizontal="center" vertical="center"/>
    </xf>
    <xf numFmtId="0" fontId="97" fillId="0" borderId="24" xfId="244" applyFont="1" applyFill="1" applyBorder="1" applyAlignment="1">
      <alignment horizontal="center" vertical="center"/>
    </xf>
    <xf numFmtId="0" fontId="97" fillId="0" borderId="42" xfId="244" applyFont="1" applyFill="1" applyBorder="1" applyAlignment="1">
      <alignment horizontal="center" vertical="center"/>
    </xf>
    <xf numFmtId="0" fontId="97" fillId="0" borderId="25" xfId="244" applyFont="1" applyFill="1" applyBorder="1" applyAlignment="1">
      <alignment horizontal="center" vertical="center"/>
    </xf>
    <xf numFmtId="0" fontId="18" fillId="0" borderId="32" xfId="244" applyFont="1" applyFill="1" applyBorder="1" applyAlignment="1">
      <alignment horizontal="center" vertical="center"/>
    </xf>
    <xf numFmtId="0" fontId="18" fillId="0" borderId="21" xfId="244" applyFill="1" applyBorder="1" applyAlignment="1">
      <alignment horizontal="center" vertical="center"/>
    </xf>
    <xf numFmtId="0" fontId="18" fillId="0" borderId="23" xfId="244" applyFill="1" applyBorder="1" applyAlignment="1">
      <alignment horizontal="center" vertical="center"/>
    </xf>
    <xf numFmtId="0" fontId="18" fillId="0" borderId="27" xfId="244" applyFill="1" applyBorder="1" applyAlignment="1">
      <alignment horizontal="center" vertical="center"/>
    </xf>
    <xf numFmtId="0" fontId="18" fillId="0" borderId="0" xfId="244" applyFill="1" applyBorder="1" applyAlignment="1">
      <alignment horizontal="center" vertical="center"/>
    </xf>
    <xf numFmtId="0" fontId="18" fillId="0" borderId="24" xfId="244" applyFill="1" applyBorder="1" applyAlignment="1">
      <alignment horizontal="center" vertical="center"/>
    </xf>
    <xf numFmtId="0" fontId="18" fillId="0" borderId="42" xfId="244" applyFill="1" applyBorder="1" applyAlignment="1">
      <alignment horizontal="center" vertical="center"/>
    </xf>
    <xf numFmtId="0" fontId="18" fillId="0" borderId="22" xfId="244" applyFill="1" applyBorder="1" applyAlignment="1">
      <alignment horizontal="center" vertical="center"/>
    </xf>
    <xf numFmtId="0" fontId="18" fillId="0" borderId="25" xfId="244" applyFill="1" applyBorder="1" applyAlignment="1">
      <alignment horizontal="center" vertical="center"/>
    </xf>
    <xf numFmtId="0" fontId="18" fillId="0" borderId="37" xfId="244" applyFont="1" applyFill="1" applyBorder="1" applyAlignment="1">
      <alignment horizontal="center"/>
    </xf>
    <xf numFmtId="0" fontId="18" fillId="0" borderId="38" xfId="244" applyFont="1" applyFill="1" applyBorder="1" applyAlignment="1">
      <alignment horizontal="center"/>
    </xf>
    <xf numFmtId="0" fontId="18" fillId="0" borderId="38" xfId="244" applyFill="1" applyBorder="1" applyAlignment="1">
      <alignment horizontal="center"/>
    </xf>
    <xf numFmtId="0" fontId="18" fillId="0" borderId="64" xfId="244" applyFont="1" applyFill="1" applyBorder="1" applyAlignment="1">
      <alignment horizontal="center" wrapText="1"/>
    </xf>
    <xf numFmtId="0" fontId="18" fillId="0" borderId="65" xfId="244" applyFill="1" applyBorder="1" applyAlignment="1">
      <alignment horizontal="center" wrapText="1"/>
    </xf>
    <xf numFmtId="0" fontId="18" fillId="0" borderId="45" xfId="244" applyFont="1" applyFill="1" applyBorder="1" applyAlignment="1">
      <alignment horizontal="center"/>
    </xf>
    <xf numFmtId="0" fontId="18" fillId="0" borderId="46" xfId="244" applyFill="1" applyBorder="1" applyAlignment="1">
      <alignment horizontal="center"/>
    </xf>
    <xf numFmtId="0" fontId="18" fillId="0" borderId="46" xfId="244" applyFont="1" applyFill="1" applyBorder="1" applyAlignment="1">
      <alignment horizontal="left"/>
    </xf>
    <xf numFmtId="0" fontId="99" fillId="0" borderId="42" xfId="244" applyFont="1" applyFill="1" applyBorder="1" applyAlignment="1">
      <alignment horizontal="center"/>
    </xf>
    <xf numFmtId="0" fontId="99" fillId="0" borderId="22" xfId="244" applyFont="1" applyFill="1" applyBorder="1" applyAlignment="1">
      <alignment horizontal="center"/>
    </xf>
    <xf numFmtId="0" fontId="99" fillId="0" borderId="37" xfId="244" applyFont="1" applyFill="1" applyBorder="1" applyAlignment="1">
      <alignment horizontal="center"/>
    </xf>
    <xf numFmtId="0" fontId="99" fillId="0" borderId="33" xfId="244" applyFont="1" applyFill="1" applyBorder="1" applyAlignment="1">
      <alignment horizontal="center"/>
    </xf>
    <xf numFmtId="0" fontId="18" fillId="0" borderId="46" xfId="244" applyFont="1" applyFill="1" applyBorder="1" applyAlignment="1">
      <alignment horizontal="left" vertical="center" wrapText="1"/>
    </xf>
  </cellXfs>
  <cellStyles count="357">
    <cellStyle name="20% - Ênfase1 2" xfId="3"/>
    <cellStyle name="20% - Ênfase1 3" xfId="4"/>
    <cellStyle name="20% - Ênfase1 4" xfId="2"/>
    <cellStyle name="20% - Ênfase2 2" xfId="6"/>
    <cellStyle name="20% - Ênfase2 3" xfId="7"/>
    <cellStyle name="20% - Ênfase2 4" xfId="5"/>
    <cellStyle name="20% - Ênfase3 2" xfId="9"/>
    <cellStyle name="20% - Ênfase3 3" xfId="10"/>
    <cellStyle name="20% - Ênfase3 4" xfId="8"/>
    <cellStyle name="20% - Ênfase4 2" xfId="12"/>
    <cellStyle name="20% - Ênfase4 3" xfId="13"/>
    <cellStyle name="20% - Ênfase4 4" xfId="11"/>
    <cellStyle name="20% - Ênfase5 2" xfId="15"/>
    <cellStyle name="20% - Ênfase5 3" xfId="16"/>
    <cellStyle name="20% - Ênfase5 4" xfId="14"/>
    <cellStyle name="20% - Ênfase6 2" xfId="18"/>
    <cellStyle name="20% - Ênfase6 3" xfId="19"/>
    <cellStyle name="20% - Ênfase6 4" xfId="17"/>
    <cellStyle name="40% - Ênfase1 2" xfId="21"/>
    <cellStyle name="40% - Ênfase1 3" xfId="22"/>
    <cellStyle name="40% - Ênfase1 4" xfId="20"/>
    <cellStyle name="40% - Ênfase2 2" xfId="24"/>
    <cellStyle name="40% - Ênfase2 3" xfId="25"/>
    <cellStyle name="40% - Ênfase2 4" xfId="23"/>
    <cellStyle name="40% - Ênfase3 2" xfId="27"/>
    <cellStyle name="40% - Ênfase3 3" xfId="28"/>
    <cellStyle name="40% - Ênfase3 4" xfId="26"/>
    <cellStyle name="40% - Ênfase4 2" xfId="30"/>
    <cellStyle name="40% - Ênfase4 3" xfId="31"/>
    <cellStyle name="40% - Ênfase4 4" xfId="29"/>
    <cellStyle name="40% - Ênfase5 2" xfId="33"/>
    <cellStyle name="40% - Ênfase5 3" xfId="34"/>
    <cellStyle name="40% - Ênfase5 4" xfId="32"/>
    <cellStyle name="40% - Ênfase6 2" xfId="36"/>
    <cellStyle name="40% - Ênfase6 3" xfId="37"/>
    <cellStyle name="40% - Ênfase6 4" xfId="35"/>
    <cellStyle name="60% - Ênfase1 2" xfId="39"/>
    <cellStyle name="60% - Ênfase1 3" xfId="40"/>
    <cellStyle name="60% - Ênfase1 4" xfId="38"/>
    <cellStyle name="60% - Ênfase2 2" xfId="42"/>
    <cellStyle name="60% - Ênfase2 3" xfId="43"/>
    <cellStyle name="60% - Ênfase2 4" xfId="41"/>
    <cellStyle name="60% - Ênfase3 2" xfId="45"/>
    <cellStyle name="60% - Ênfase3 3" xfId="46"/>
    <cellStyle name="60% - Ênfase3 4" xfId="44"/>
    <cellStyle name="60% - Ênfase4 2" xfId="48"/>
    <cellStyle name="60% - Ênfase4 3" xfId="49"/>
    <cellStyle name="60% - Ênfase4 4" xfId="47"/>
    <cellStyle name="60% - Ênfase5 2" xfId="51"/>
    <cellStyle name="60% - Ênfase5 3" xfId="52"/>
    <cellStyle name="60% - Ênfase5 4" xfId="50"/>
    <cellStyle name="60% - Ênfase6 2" xfId="54"/>
    <cellStyle name="60% - Ênfase6 3" xfId="55"/>
    <cellStyle name="60% - Ênfase6 4" xfId="53"/>
    <cellStyle name="Bom 2" xfId="57"/>
    <cellStyle name="Bom 3" xfId="58"/>
    <cellStyle name="Bom 4" xfId="56"/>
    <cellStyle name="Cálculo 2" xfId="60"/>
    <cellStyle name="Cálculo 3" xfId="61"/>
    <cellStyle name="Cálculo 3 10" xfId="212"/>
    <cellStyle name="Cálculo 3 11" xfId="213"/>
    <cellStyle name="Cálculo 3 12" xfId="214"/>
    <cellStyle name="Cálculo 3 2" xfId="215"/>
    <cellStyle name="Cálculo 3 3" xfId="216"/>
    <cellStyle name="Cálculo 3 4" xfId="217"/>
    <cellStyle name="Cálculo 3 5" xfId="218"/>
    <cellStyle name="Cálculo 3 6" xfId="219"/>
    <cellStyle name="Cálculo 3 7" xfId="220"/>
    <cellStyle name="Cálculo 3 8" xfId="221"/>
    <cellStyle name="Cálculo 3 9" xfId="222"/>
    <cellStyle name="Cálculo 4" xfId="59"/>
    <cellStyle name="Célula de Verificação 2" xfId="63"/>
    <cellStyle name="Célula de Verificação 3" xfId="64"/>
    <cellStyle name="Célula de Verificação 4" xfId="62"/>
    <cellStyle name="Célula Vinculada 2" xfId="66"/>
    <cellStyle name="Célula Vinculada 3" xfId="67"/>
    <cellStyle name="Célula Vinculada 4" xfId="65"/>
    <cellStyle name="Ênfase1 2" xfId="69"/>
    <cellStyle name="Ênfase1 3" xfId="70"/>
    <cellStyle name="Ênfase1 4" xfId="68"/>
    <cellStyle name="Ênfase2 2" xfId="72"/>
    <cellStyle name="Ênfase2 3" xfId="73"/>
    <cellStyle name="Ênfase2 4" xfId="71"/>
    <cellStyle name="Ênfase3 2" xfId="75"/>
    <cellStyle name="Ênfase3 3" xfId="76"/>
    <cellStyle name="Ênfase3 4" xfId="74"/>
    <cellStyle name="Ênfase4 2" xfId="78"/>
    <cellStyle name="Ênfase4 3" xfId="79"/>
    <cellStyle name="Ênfase4 4" xfId="77"/>
    <cellStyle name="Ênfase5 2" xfId="81"/>
    <cellStyle name="Ênfase5 3" xfId="82"/>
    <cellStyle name="Ênfase5 4" xfId="80"/>
    <cellStyle name="Ênfase6 2" xfId="84"/>
    <cellStyle name="Ênfase6 3" xfId="85"/>
    <cellStyle name="Ênfase6 4" xfId="83"/>
    <cellStyle name="Entrada 2" xfId="87"/>
    <cellStyle name="Entrada 3" xfId="88"/>
    <cellStyle name="Entrada 3 10" xfId="223"/>
    <cellStyle name="Entrada 3 11" xfId="224"/>
    <cellStyle name="Entrada 3 12" xfId="225"/>
    <cellStyle name="Entrada 3 2" xfId="226"/>
    <cellStyle name="Entrada 3 3" xfId="227"/>
    <cellStyle name="Entrada 3 4" xfId="228"/>
    <cellStyle name="Entrada 3 5" xfId="229"/>
    <cellStyle name="Entrada 3 6" xfId="230"/>
    <cellStyle name="Entrada 3 7" xfId="231"/>
    <cellStyle name="Entrada 3 8" xfId="232"/>
    <cellStyle name="Entrada 3 9" xfId="233"/>
    <cellStyle name="Entrada 4" xfId="86"/>
    <cellStyle name="Hiperlink 2" xfId="234"/>
    <cellStyle name="Incorreto 2" xfId="90"/>
    <cellStyle name="Incorreto 3" xfId="91"/>
    <cellStyle name="Incorreto 4" xfId="89"/>
    <cellStyle name="Indefinido" xfId="92"/>
    <cellStyle name="Moeda" xfId="355" builtinId="4"/>
    <cellStyle name="Moeda 2" xfId="94"/>
    <cellStyle name="Moeda 2 2" xfId="95"/>
    <cellStyle name="Moeda 2 2 2" xfId="96"/>
    <cellStyle name="Moeda 2 2 3" xfId="195"/>
    <cellStyle name="Moeda 2 3" xfId="97"/>
    <cellStyle name="Moeda 2 4" xfId="98"/>
    <cellStyle name="Moeda 2 4 2" xfId="235"/>
    <cellStyle name="Moeda 2 5" xfId="236"/>
    <cellStyle name="Moeda 3" xfId="99"/>
    <cellStyle name="Moeda 3 2" xfId="238"/>
    <cellStyle name="Moeda 3 3" xfId="237"/>
    <cellStyle name="Moeda 4" xfId="100"/>
    <cellStyle name="Moeda 4 2" xfId="239"/>
    <cellStyle name="Moeda 5" xfId="93"/>
    <cellStyle name="Moeda 5 2" xfId="240"/>
    <cellStyle name="Moeda 7" xfId="101"/>
    <cellStyle name="Moeda 7 2" xfId="241"/>
    <cellStyle name="Neutra 2" xfId="103"/>
    <cellStyle name="Neutra 3" xfId="104"/>
    <cellStyle name="Neutra 4" xfId="102"/>
    <cellStyle name="Normal" xfId="0" builtinId="0"/>
    <cellStyle name="Normal 10 2" xfId="105"/>
    <cellStyle name="Normal 10 2 2" xfId="209"/>
    <cellStyle name="Normal 11" xfId="106"/>
    <cellStyle name="Normal 11 2" xfId="205"/>
    <cellStyle name="Normal 11 2 2" xfId="242"/>
    <cellStyle name="Normal 12" xfId="243"/>
    <cellStyle name="Normal 2" xfId="107"/>
    <cellStyle name="Normal 2 2" xfId="108"/>
    <cellStyle name="Normal 2 2 2" xfId="109"/>
    <cellStyle name="Normal 2 2 2 2" xfId="244"/>
    <cellStyle name="Normal 2 2 3" xfId="198"/>
    <cellStyle name="Normal 2 3" xfId="110"/>
    <cellStyle name="Normal 2 4" xfId="245"/>
    <cellStyle name="Normal 3" xfId="111"/>
    <cellStyle name="Normal 3 2" xfId="112"/>
    <cellStyle name="Normal 3 2 2" xfId="246"/>
    <cellStyle name="Normal 4" xfId="113"/>
    <cellStyle name="Normal 4 10" xfId="114"/>
    <cellStyle name="Normal 4 10 2" xfId="115"/>
    <cellStyle name="Normal 4 10 2 2" xfId="210"/>
    <cellStyle name="Normal 4 11" xfId="116"/>
    <cellStyle name="Normal 4 11 2" xfId="117"/>
    <cellStyle name="Normal 4 11 2 2" xfId="208"/>
    <cellStyle name="Normal 4 11 3" xfId="200"/>
    <cellStyle name="Normal 4 12" xfId="118"/>
    <cellStyle name="Normal 4 12 2" xfId="249"/>
    <cellStyle name="Normal 4 12 3" xfId="248"/>
    <cellStyle name="Normal 4 13" xfId="119"/>
    <cellStyle name="Normal 4 13 2" xfId="251"/>
    <cellStyle name="Normal 4 13 3" xfId="250"/>
    <cellStyle name="Normal 4 14" xfId="247"/>
    <cellStyle name="Normal 4 2" xfId="120"/>
    <cellStyle name="Normal 4 2 2" xfId="121"/>
    <cellStyle name="Normal 4 2 2 2" xfId="252"/>
    <cellStyle name="Normal 4 2 3" xfId="201"/>
    <cellStyle name="Normal 4 3" xfId="122"/>
    <cellStyle name="Normal 4 3 2" xfId="199"/>
    <cellStyle name="Normal 4 4" xfId="123"/>
    <cellStyle name="Normal 4 4 2" xfId="124"/>
    <cellStyle name="Normal 4 4 2 2" xfId="254"/>
    <cellStyle name="Normal 4 4 3" xfId="253"/>
    <cellStyle name="Normal 4 5" xfId="125"/>
    <cellStyle name="Normal 4 5 2" xfId="255"/>
    <cellStyle name="Normal 4 6" xfId="126"/>
    <cellStyle name="Normal 4 6 2" xfId="256"/>
    <cellStyle name="Normal 4 7" xfId="127"/>
    <cellStyle name="Normal 4 7 2" xfId="128"/>
    <cellStyle name="Normal 4 7 2 2" xfId="258"/>
    <cellStyle name="Normal 4 7 3" xfId="129"/>
    <cellStyle name="Normal 4 7 3 2" xfId="259"/>
    <cellStyle name="Normal 4 7 4" xfId="257"/>
    <cellStyle name="Normal 4 8" xfId="130"/>
    <cellStyle name="Normal 4 8 2" xfId="131"/>
    <cellStyle name="Normal 4 8 2 2" xfId="261"/>
    <cellStyle name="Normal 4 8 3" xfId="260"/>
    <cellStyle name="Normal 4 9" xfId="132"/>
    <cellStyle name="Normal 4 9 2" xfId="262"/>
    <cellStyle name="Normal 5" xfId="133"/>
    <cellStyle name="Normal 5 2" xfId="134"/>
    <cellStyle name="Normal 5 2 2" xfId="263"/>
    <cellStyle name="Normal 5 3" xfId="204"/>
    <cellStyle name="Normal 6" xfId="135"/>
    <cellStyle name="Normal 6 2" xfId="136"/>
    <cellStyle name="Normal 6 2 2" xfId="264"/>
    <cellStyle name="Normal 7" xfId="137"/>
    <cellStyle name="Normal 7 2" xfId="138"/>
    <cellStyle name="Normal 7 3" xfId="265"/>
    <cellStyle name="Normal 8" xfId="1"/>
    <cellStyle name="Normal 8 2" xfId="266"/>
    <cellStyle name="Normal 9" xfId="211"/>
    <cellStyle name="Normal_Relação de material_ESTACIONAMENTO_PAF_I" xfId="356"/>
    <cellStyle name="Nota 2" xfId="140"/>
    <cellStyle name="Nota 2 10" xfId="269"/>
    <cellStyle name="Nota 2 11" xfId="270"/>
    <cellStyle name="Nota 2 12" xfId="271"/>
    <cellStyle name="Nota 2 13" xfId="268"/>
    <cellStyle name="Nota 2 2" xfId="272"/>
    <cellStyle name="Nota 2 3" xfId="273"/>
    <cellStyle name="Nota 2 4" xfId="274"/>
    <cellStyle name="Nota 2 5" xfId="275"/>
    <cellStyle name="Nota 2 6" xfId="276"/>
    <cellStyle name="Nota 2 7" xfId="277"/>
    <cellStyle name="Nota 2 8" xfId="278"/>
    <cellStyle name="Nota 2 9" xfId="279"/>
    <cellStyle name="Nota 3" xfId="141"/>
    <cellStyle name="Nota 4" xfId="142"/>
    <cellStyle name="Nota 4 10" xfId="281"/>
    <cellStyle name="Nota 4 11" xfId="282"/>
    <cellStyle name="Nota 4 12" xfId="283"/>
    <cellStyle name="Nota 4 13" xfId="280"/>
    <cellStyle name="Nota 4 2" xfId="284"/>
    <cellStyle name="Nota 4 3" xfId="285"/>
    <cellStyle name="Nota 4 4" xfId="286"/>
    <cellStyle name="Nota 4 5" xfId="287"/>
    <cellStyle name="Nota 4 6" xfId="288"/>
    <cellStyle name="Nota 4 7" xfId="289"/>
    <cellStyle name="Nota 4 8" xfId="290"/>
    <cellStyle name="Nota 4 9" xfId="291"/>
    <cellStyle name="Nota 5" xfId="139"/>
    <cellStyle name="Nota 5 2" xfId="292"/>
    <cellStyle name="Nota 6" xfId="267"/>
    <cellStyle name="Porcentagem" xfId="207" builtinId="5"/>
    <cellStyle name="Porcentagem 2" xfId="144"/>
    <cellStyle name="Porcentagem 2 2" xfId="294"/>
    <cellStyle name="Porcentagem 2 3" xfId="293"/>
    <cellStyle name="Porcentagem 3" xfId="145"/>
    <cellStyle name="Porcentagem 4" xfId="146"/>
    <cellStyle name="Porcentagem 4 2" xfId="295"/>
    <cellStyle name="Porcentagem 5" xfId="143"/>
    <cellStyle name="Porcentagem 6" xfId="197"/>
    <cellStyle name="Porcentagem 7" xfId="296"/>
    <cellStyle name="Saída 2" xfId="148"/>
    <cellStyle name="Saída 3" xfId="149"/>
    <cellStyle name="Saída 3 10" xfId="297"/>
    <cellStyle name="Saída 3 11" xfId="298"/>
    <cellStyle name="Saída 3 12" xfId="299"/>
    <cellStyle name="Saída 3 2" xfId="300"/>
    <cellStyle name="Saída 3 3" xfId="301"/>
    <cellStyle name="Saída 3 4" xfId="302"/>
    <cellStyle name="Saída 3 5" xfId="303"/>
    <cellStyle name="Saída 3 6" xfId="304"/>
    <cellStyle name="Saída 3 7" xfId="305"/>
    <cellStyle name="Saída 3 8" xfId="306"/>
    <cellStyle name="Saída 3 9" xfId="307"/>
    <cellStyle name="Saída 4" xfId="147"/>
    <cellStyle name="Separador de m" xfId="150"/>
    <cellStyle name="Separador de milhares 2" xfId="151"/>
    <cellStyle name="Separador de milhares 2 2" xfId="152"/>
    <cellStyle name="Separador de milhares 2 2 2" xfId="153"/>
    <cellStyle name="Separador de milhares 2 2 2 2" xfId="206"/>
    <cellStyle name="Separador de milhares 2 2 2 3" xfId="308"/>
    <cellStyle name="Separador de milhares 2 2 3" xfId="203"/>
    <cellStyle name="Separador de milhares 2 2 3 2" xfId="309"/>
    <cellStyle name="Separador de milhares 2 3" xfId="310"/>
    <cellStyle name="Separador de milhares 2 3 2" xfId="154"/>
    <cellStyle name="Separador de milhares 2 3 2 2" xfId="312"/>
    <cellStyle name="Separador de milhares 2 3 2 3" xfId="311"/>
    <cellStyle name="Separador de milhares 2 3 3" xfId="313"/>
    <cellStyle name="Separador de milhares 2 4" xfId="314"/>
    <cellStyle name="Separador de milhares 3" xfId="155"/>
    <cellStyle name="Separador de milhares 3 2" xfId="156"/>
    <cellStyle name="Separador de milhares 3 2 2" xfId="202"/>
    <cellStyle name="Separador de milhares 3 2 2 2" xfId="315"/>
    <cellStyle name="Separador de milhares 3 3" xfId="316"/>
    <cellStyle name="Separador de milhares 3 3 2" xfId="317"/>
    <cellStyle name="Separador de milhares 3 4" xfId="318"/>
    <cellStyle name="Separador de milhares 8" xfId="157"/>
    <cellStyle name="Separador de milhares 8 2" xfId="320"/>
    <cellStyle name="Separador de milhares 8 3" xfId="319"/>
    <cellStyle name="Separador de milhares 9" xfId="158"/>
    <cellStyle name="Separador de milhares 9 2" xfId="322"/>
    <cellStyle name="Separador de milhares 9 3" xfId="321"/>
    <cellStyle name="Texto de Aviso 2" xfId="160"/>
    <cellStyle name="Texto de Aviso 3" xfId="161"/>
    <cellStyle name="Texto de Aviso 4" xfId="159"/>
    <cellStyle name="Texto Explicativo 2" xfId="163"/>
    <cellStyle name="Texto Explicativo 3" xfId="164"/>
    <cellStyle name="Texto Explicativo 4" xfId="162"/>
    <cellStyle name="Título 1 2" xfId="167"/>
    <cellStyle name="Título 1 3" xfId="168"/>
    <cellStyle name="Título 1 4" xfId="166"/>
    <cellStyle name="Título 2 2" xfId="170"/>
    <cellStyle name="Título 2 3" xfId="171"/>
    <cellStyle name="Título 2 4" xfId="169"/>
    <cellStyle name="Título 3 2" xfId="173"/>
    <cellStyle name="Título 3 3" xfId="174"/>
    <cellStyle name="Título 3 4" xfId="172"/>
    <cellStyle name="Título 4 2" xfId="176"/>
    <cellStyle name="Título 4 3" xfId="177"/>
    <cellStyle name="Título 4 4" xfId="175"/>
    <cellStyle name="Título 5" xfId="178"/>
    <cellStyle name="Título 6" xfId="179"/>
    <cellStyle name="Título 7" xfId="165"/>
    <cellStyle name="Total 2" xfId="181"/>
    <cellStyle name="Total 3" xfId="182"/>
    <cellStyle name="Total 3 10" xfId="323"/>
    <cellStyle name="Total 3 11" xfId="324"/>
    <cellStyle name="Total 3 12" xfId="325"/>
    <cellStyle name="Total 3 2" xfId="326"/>
    <cellStyle name="Total 3 3" xfId="327"/>
    <cellStyle name="Total 3 4" xfId="328"/>
    <cellStyle name="Total 3 5" xfId="329"/>
    <cellStyle name="Total 3 6" xfId="330"/>
    <cellStyle name="Total 3 7" xfId="331"/>
    <cellStyle name="Total 3 8" xfId="332"/>
    <cellStyle name="Total 3 9" xfId="333"/>
    <cellStyle name="Total 4" xfId="180"/>
    <cellStyle name="Vírgula 2" xfId="184"/>
    <cellStyle name="Vírgula 2 2" xfId="185"/>
    <cellStyle name="Vírgula 2 2 2" xfId="335"/>
    <cellStyle name="Vírgula 2 2 3" xfId="334"/>
    <cellStyle name="Vírgula 2 3" xfId="186"/>
    <cellStyle name="Vírgula 3" xfId="187"/>
    <cellStyle name="Vírgula 3 2" xfId="188"/>
    <cellStyle name="Vírgula 3 2 2" xfId="189"/>
    <cellStyle name="Vírgula 3 2 2 2" xfId="338"/>
    <cellStyle name="Vírgula 3 2 2 2 2" xfId="339"/>
    <cellStyle name="Vírgula 3 2 2 3" xfId="340"/>
    <cellStyle name="Vírgula 3 2 2 4" xfId="337"/>
    <cellStyle name="Vírgula 3 2 3" xfId="190"/>
    <cellStyle name="Vírgula 3 2 3 2" xfId="341"/>
    <cellStyle name="Vírgula 3 2 4" xfId="342"/>
    <cellStyle name="Vírgula 3 2 4 2" xfId="343"/>
    <cellStyle name="Vírgula 3 2 5" xfId="344"/>
    <cellStyle name="Vírgula 3 3" xfId="345"/>
    <cellStyle name="Vírgula 3 4" xfId="336"/>
    <cellStyle name="Vírgula 4" xfId="191"/>
    <cellStyle name="Vírgula 4 2" xfId="192"/>
    <cellStyle name="Vírgula 4 2 2" xfId="348"/>
    <cellStyle name="Vírgula 4 2 3" xfId="347"/>
    <cellStyle name="Vírgula 4 3" xfId="349"/>
    <cellStyle name="Vírgula 4 4" xfId="346"/>
    <cellStyle name="Vírgula 5" xfId="193"/>
    <cellStyle name="Vírgula 5 2" xfId="351"/>
    <cellStyle name="Vírgula 5 3" xfId="350"/>
    <cellStyle name="Vírgula 6" xfId="194"/>
    <cellStyle name="Vírgula 6 2" xfId="353"/>
    <cellStyle name="Vírgula 6 3" xfId="352"/>
    <cellStyle name="Vírgula 7" xfId="183"/>
    <cellStyle name="Vírgula 7 2" xfId="354"/>
    <cellStyle name="Vírgula 8" xfId="196"/>
  </cellStyles>
  <dxfs count="5">
    <dxf>
      <font>
        <b/>
        <i val="0"/>
        <condense val="0"/>
        <extend val="0"/>
        <color indexed="10"/>
      </font>
    </dxf>
    <dxf>
      <fill>
        <patternFill>
          <bgColor indexed="13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mruColors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1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HISTOGRAMA DA DISPONIBILIZAÇÃO DE RECURSOS</a:t>
            </a:r>
          </a:p>
        </c:rich>
      </c:tx>
      <c:layout>
        <c:manualLayout>
          <c:xMode val="edge"/>
          <c:yMode val="edge"/>
          <c:x val="0.36875016364147367"/>
          <c:y val="3.03029180176007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6878110736753853E-3"/>
          <c:y val="0.10644935117376061"/>
          <c:w val="0.98743748807322806"/>
          <c:h val="0.7117341800806368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spPr>
              <a:solidFill>
                <a:schemeClr val="bg1"/>
              </a:solidFill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800" b="1" i="1" u="none" strike="noStrike" baseline="0">
                    <a:solidFill>
                      <a:srgbClr val="000000"/>
                    </a:solidFill>
                    <a:latin typeface="Arial Black"/>
                    <a:ea typeface="Arial Black"/>
                    <a:cs typeface="Arial Black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CRONOGRAMA!$P$21</c:f>
              <c:numCache>
                <c:formatCode>General</c:formatCode>
                <c:ptCount val="1"/>
                <c:pt idx="0">
                  <c:v>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0FD-438D-A6A0-AFE68C212AEC}"/>
            </c:ext>
          </c:extLst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numFmt formatCode="#,##0.00" sourceLinked="0"/>
            <c:spPr>
              <a:ln>
                <a:solidFill>
                  <a:schemeClr val="bg1">
                    <a:lumMod val="85000"/>
                  </a:schemeClr>
                </a:solidFill>
              </a:ln>
              <a:effectLst>
                <a:glow rad="1130300">
                  <a:schemeClr val="accent1">
                    <a:alpha val="40000"/>
                  </a:schemeClr>
                </a:glow>
              </a:effectLst>
              <a:scene3d>
                <a:camera prst="orthographicFront"/>
                <a:lightRig rig="threePt" dir="t"/>
              </a:scene3d>
              <a:sp3d prstMaterial="dkEdge"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0" b="1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CRONOGRAMA!$Q$21</c:f>
              <c:numCache>
                <c:formatCode>_(* #,##0.00_);_(* \(#,##0.00\);_(* "-"??_);_(@_)</c:formatCode>
                <c:ptCount val="1"/>
                <c:pt idx="0">
                  <c:v>86902.318750000035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A0FD-438D-A6A0-AFE68C212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3175">
              <a:solidFill>
                <a:srgbClr val="000000"/>
              </a:solidFill>
              <a:prstDash val="solid"/>
            </a:ln>
          </c:spPr>
        </c:dropLines>
        <c:hiLowLines>
          <c:spPr>
            <a:ln w="3175">
              <a:solidFill>
                <a:srgbClr val="000000"/>
              </a:solidFill>
              <a:prstDash val="solid"/>
            </a:ln>
          </c:spPr>
        </c:hiLowLines>
        <c:upDownBars>
          <c:gapWidth val="150"/>
          <c:upBars>
            <c:spPr>
              <a:gradFill rotWithShape="0">
                <a:gsLst>
                  <a:gs pos="0">
                    <a:srgbClr val="FFFFFF"/>
                  </a:gs>
                  <a:gs pos="100000">
                    <a:srgbClr val="000000"/>
                  </a:gs>
                </a:gsLst>
                <a:path path="rect">
                  <a:fillToRect r="100000" b="100000"/>
                </a:path>
              </a:gradFill>
              <a:ln w="3175">
                <a:solidFill>
                  <a:srgbClr val="C0C0C0"/>
                </a:solidFill>
                <a:prstDash val="solid"/>
              </a:ln>
            </c:spPr>
          </c:upBars>
          <c:downBars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ownBars>
        </c:upDownBars>
        <c:marker val="1"/>
        <c:smooth val="0"/>
        <c:axId val="81373824"/>
        <c:axId val="81789312"/>
      </c:lineChart>
      <c:catAx>
        <c:axId val="81373824"/>
        <c:scaling>
          <c:orientation val="minMax"/>
        </c:scaling>
        <c:delete val="1"/>
        <c:axPos val="b"/>
        <c:majorTickMark val="out"/>
        <c:minorTickMark val="none"/>
        <c:tickLblPos val="nextTo"/>
        <c:crossAx val="81789312"/>
        <c:crossesAt val="0"/>
        <c:auto val="0"/>
        <c:lblAlgn val="ctr"/>
        <c:lblOffset val="100"/>
        <c:noMultiLvlLbl val="0"/>
      </c:catAx>
      <c:valAx>
        <c:axId val="81789312"/>
        <c:scaling>
          <c:orientation val="minMax"/>
          <c:max val="100000.0000000001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81373824"/>
        <c:crosses val="autoZero"/>
        <c:crossBetween val="between"/>
        <c:majorUnit val="100000"/>
        <c:minorUnit val="20000"/>
      </c:valAx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466725</xdr:colOff>
          <xdr:row>7</xdr:row>
          <xdr:rowOff>0</xdr:rowOff>
        </xdr:from>
        <xdr:to>
          <xdr:col>7</xdr:col>
          <xdr:colOff>0</xdr:colOff>
          <xdr:row>7</xdr:row>
          <xdr:rowOff>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240365</xdr:colOff>
      <xdr:row>0</xdr:row>
      <xdr:rowOff>168649</xdr:rowOff>
    </xdr:from>
    <xdr:to>
      <xdr:col>6</xdr:col>
      <xdr:colOff>1057275</xdr:colOff>
      <xdr:row>6</xdr:row>
      <xdr:rowOff>7900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41840" y="168649"/>
          <a:ext cx="816910" cy="1248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</xdr:row>
      <xdr:rowOff>66675</xdr:rowOff>
    </xdr:from>
    <xdr:to>
      <xdr:col>7</xdr:col>
      <xdr:colOff>904875</xdr:colOff>
      <xdr:row>36</xdr:row>
      <xdr:rowOff>123825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0</xdr:row>
      <xdr:rowOff>190500</xdr:rowOff>
    </xdr:from>
    <xdr:to>
      <xdr:col>7</xdr:col>
      <xdr:colOff>952500</xdr:colOff>
      <xdr:row>6</xdr:row>
      <xdr:rowOff>28576</xdr:rowOff>
    </xdr:to>
    <xdr:pic>
      <xdr:nvPicPr>
        <xdr:cNvPr id="3" name="Picture 1"/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0" y="190500"/>
          <a:ext cx="933450" cy="1552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323850</xdr:colOff>
      <xdr:row>0</xdr:row>
      <xdr:rowOff>123825</xdr:rowOff>
    </xdr:from>
    <xdr:to>
      <xdr:col>7</xdr:col>
      <xdr:colOff>600075</xdr:colOff>
      <xdr:row>7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24700" y="123825"/>
          <a:ext cx="971550" cy="165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228600</xdr:colOff>
      <xdr:row>1</xdr:row>
      <xdr:rowOff>85725</xdr:rowOff>
    </xdr:from>
    <xdr:to>
      <xdr:col>12</xdr:col>
      <xdr:colOff>1028700</xdr:colOff>
      <xdr:row>7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00775" y="381000"/>
          <a:ext cx="8001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serviço"/>
    </sheetNames>
    <sheetDataSet>
      <sheetData sheetId="0"/>
      <sheetData sheetId="1"/>
      <sheetData sheetId="2"/>
      <sheetData sheetId="3" refreshError="1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7"/>
  </sheetPr>
  <dimension ref="A1:N53"/>
  <sheetViews>
    <sheetView showZeros="0" tabSelected="1" view="pageBreakPreview" topLeftCell="D35" zoomScaleNormal="100" zoomScaleSheetLayoutView="100" workbookViewId="0">
      <selection activeCell="F20" sqref="F20"/>
    </sheetView>
  </sheetViews>
  <sheetFormatPr defaultColWidth="15.7109375" defaultRowHeight="15.75"/>
  <cols>
    <col min="1" max="1" width="8.5703125" style="30" customWidth="1"/>
    <col min="2" max="2" width="16.42578125" style="30" bestFit="1" customWidth="1"/>
    <col min="3" max="3" width="113.85546875" style="31" customWidth="1"/>
    <col min="4" max="4" width="9.140625" style="32" customWidth="1"/>
    <col min="5" max="5" width="12.85546875" style="33" customWidth="1"/>
    <col min="6" max="6" width="12" style="34" customWidth="1"/>
    <col min="7" max="7" width="18.85546875" style="34" customWidth="1"/>
    <col min="8" max="8" width="8.140625" style="12" customWidth="1"/>
    <col min="9" max="9" width="15.7109375" style="5"/>
    <col min="10" max="10" width="18.28515625" style="5" customWidth="1"/>
    <col min="11" max="13" width="15.7109375" style="5"/>
    <col min="14" max="14" width="15.7109375" style="6"/>
    <col min="15" max="256" width="15.7109375" style="5"/>
    <col min="257" max="257" width="8.5703125" style="5" customWidth="1"/>
    <col min="258" max="258" width="13.5703125" style="5" customWidth="1"/>
    <col min="259" max="259" width="69" style="5" customWidth="1"/>
    <col min="260" max="260" width="7.140625" style="5" bestFit="1" customWidth="1"/>
    <col min="261" max="261" width="16" style="5" customWidth="1"/>
    <col min="262" max="262" width="13.85546875" style="5" customWidth="1"/>
    <col min="263" max="263" width="19.85546875" style="5" customWidth="1"/>
    <col min="264" max="264" width="8.140625" style="5" customWidth="1"/>
    <col min="265" max="265" width="15.7109375" style="5"/>
    <col min="266" max="266" width="18.28515625" style="5" customWidth="1"/>
    <col min="267" max="512" width="15.7109375" style="5"/>
    <col min="513" max="513" width="8.5703125" style="5" customWidth="1"/>
    <col min="514" max="514" width="13.5703125" style="5" customWidth="1"/>
    <col min="515" max="515" width="69" style="5" customWidth="1"/>
    <col min="516" max="516" width="7.140625" style="5" bestFit="1" customWidth="1"/>
    <col min="517" max="517" width="16" style="5" customWidth="1"/>
    <col min="518" max="518" width="13.85546875" style="5" customWidth="1"/>
    <col min="519" max="519" width="19.85546875" style="5" customWidth="1"/>
    <col min="520" max="520" width="8.140625" style="5" customWidth="1"/>
    <col min="521" max="521" width="15.7109375" style="5"/>
    <col min="522" max="522" width="18.28515625" style="5" customWidth="1"/>
    <col min="523" max="768" width="15.7109375" style="5"/>
    <col min="769" max="769" width="8.5703125" style="5" customWidth="1"/>
    <col min="770" max="770" width="13.5703125" style="5" customWidth="1"/>
    <col min="771" max="771" width="69" style="5" customWidth="1"/>
    <col min="772" max="772" width="7.140625" style="5" bestFit="1" customWidth="1"/>
    <col min="773" max="773" width="16" style="5" customWidth="1"/>
    <col min="774" max="774" width="13.85546875" style="5" customWidth="1"/>
    <col min="775" max="775" width="19.85546875" style="5" customWidth="1"/>
    <col min="776" max="776" width="8.140625" style="5" customWidth="1"/>
    <col min="777" max="777" width="15.7109375" style="5"/>
    <col min="778" max="778" width="18.28515625" style="5" customWidth="1"/>
    <col min="779" max="1024" width="15.7109375" style="5"/>
    <col min="1025" max="1025" width="8.5703125" style="5" customWidth="1"/>
    <col min="1026" max="1026" width="13.5703125" style="5" customWidth="1"/>
    <col min="1027" max="1027" width="69" style="5" customWidth="1"/>
    <col min="1028" max="1028" width="7.140625" style="5" bestFit="1" customWidth="1"/>
    <col min="1029" max="1029" width="16" style="5" customWidth="1"/>
    <col min="1030" max="1030" width="13.85546875" style="5" customWidth="1"/>
    <col min="1031" max="1031" width="19.85546875" style="5" customWidth="1"/>
    <col min="1032" max="1032" width="8.140625" style="5" customWidth="1"/>
    <col min="1033" max="1033" width="15.7109375" style="5"/>
    <col min="1034" max="1034" width="18.28515625" style="5" customWidth="1"/>
    <col min="1035" max="1280" width="15.7109375" style="5"/>
    <col min="1281" max="1281" width="8.5703125" style="5" customWidth="1"/>
    <col min="1282" max="1282" width="13.5703125" style="5" customWidth="1"/>
    <col min="1283" max="1283" width="69" style="5" customWidth="1"/>
    <col min="1284" max="1284" width="7.140625" style="5" bestFit="1" customWidth="1"/>
    <col min="1285" max="1285" width="16" style="5" customWidth="1"/>
    <col min="1286" max="1286" width="13.85546875" style="5" customWidth="1"/>
    <col min="1287" max="1287" width="19.85546875" style="5" customWidth="1"/>
    <col min="1288" max="1288" width="8.140625" style="5" customWidth="1"/>
    <col min="1289" max="1289" width="15.7109375" style="5"/>
    <col min="1290" max="1290" width="18.28515625" style="5" customWidth="1"/>
    <col min="1291" max="1536" width="15.7109375" style="5"/>
    <col min="1537" max="1537" width="8.5703125" style="5" customWidth="1"/>
    <col min="1538" max="1538" width="13.5703125" style="5" customWidth="1"/>
    <col min="1539" max="1539" width="69" style="5" customWidth="1"/>
    <col min="1540" max="1540" width="7.140625" style="5" bestFit="1" customWidth="1"/>
    <col min="1541" max="1541" width="16" style="5" customWidth="1"/>
    <col min="1542" max="1542" width="13.85546875" style="5" customWidth="1"/>
    <col min="1543" max="1543" width="19.85546875" style="5" customWidth="1"/>
    <col min="1544" max="1544" width="8.140625" style="5" customWidth="1"/>
    <col min="1545" max="1545" width="15.7109375" style="5"/>
    <col min="1546" max="1546" width="18.28515625" style="5" customWidth="1"/>
    <col min="1547" max="1792" width="15.7109375" style="5"/>
    <col min="1793" max="1793" width="8.5703125" style="5" customWidth="1"/>
    <col min="1794" max="1794" width="13.5703125" style="5" customWidth="1"/>
    <col min="1795" max="1795" width="69" style="5" customWidth="1"/>
    <col min="1796" max="1796" width="7.140625" style="5" bestFit="1" customWidth="1"/>
    <col min="1797" max="1797" width="16" style="5" customWidth="1"/>
    <col min="1798" max="1798" width="13.85546875" style="5" customWidth="1"/>
    <col min="1799" max="1799" width="19.85546875" style="5" customWidth="1"/>
    <col min="1800" max="1800" width="8.140625" style="5" customWidth="1"/>
    <col min="1801" max="1801" width="15.7109375" style="5"/>
    <col min="1802" max="1802" width="18.28515625" style="5" customWidth="1"/>
    <col min="1803" max="2048" width="15.7109375" style="5"/>
    <col min="2049" max="2049" width="8.5703125" style="5" customWidth="1"/>
    <col min="2050" max="2050" width="13.5703125" style="5" customWidth="1"/>
    <col min="2051" max="2051" width="69" style="5" customWidth="1"/>
    <col min="2052" max="2052" width="7.140625" style="5" bestFit="1" customWidth="1"/>
    <col min="2053" max="2053" width="16" style="5" customWidth="1"/>
    <col min="2054" max="2054" width="13.85546875" style="5" customWidth="1"/>
    <col min="2055" max="2055" width="19.85546875" style="5" customWidth="1"/>
    <col min="2056" max="2056" width="8.140625" style="5" customWidth="1"/>
    <col min="2057" max="2057" width="15.7109375" style="5"/>
    <col min="2058" max="2058" width="18.28515625" style="5" customWidth="1"/>
    <col min="2059" max="2304" width="15.7109375" style="5"/>
    <col min="2305" max="2305" width="8.5703125" style="5" customWidth="1"/>
    <col min="2306" max="2306" width="13.5703125" style="5" customWidth="1"/>
    <col min="2307" max="2307" width="69" style="5" customWidth="1"/>
    <col min="2308" max="2308" width="7.140625" style="5" bestFit="1" customWidth="1"/>
    <col min="2309" max="2309" width="16" style="5" customWidth="1"/>
    <col min="2310" max="2310" width="13.85546875" style="5" customWidth="1"/>
    <col min="2311" max="2311" width="19.85546875" style="5" customWidth="1"/>
    <col min="2312" max="2312" width="8.140625" style="5" customWidth="1"/>
    <col min="2313" max="2313" width="15.7109375" style="5"/>
    <col min="2314" max="2314" width="18.28515625" style="5" customWidth="1"/>
    <col min="2315" max="2560" width="15.7109375" style="5"/>
    <col min="2561" max="2561" width="8.5703125" style="5" customWidth="1"/>
    <col min="2562" max="2562" width="13.5703125" style="5" customWidth="1"/>
    <col min="2563" max="2563" width="69" style="5" customWidth="1"/>
    <col min="2564" max="2564" width="7.140625" style="5" bestFit="1" customWidth="1"/>
    <col min="2565" max="2565" width="16" style="5" customWidth="1"/>
    <col min="2566" max="2566" width="13.85546875" style="5" customWidth="1"/>
    <col min="2567" max="2567" width="19.85546875" style="5" customWidth="1"/>
    <col min="2568" max="2568" width="8.140625" style="5" customWidth="1"/>
    <col min="2569" max="2569" width="15.7109375" style="5"/>
    <col min="2570" max="2570" width="18.28515625" style="5" customWidth="1"/>
    <col min="2571" max="2816" width="15.7109375" style="5"/>
    <col min="2817" max="2817" width="8.5703125" style="5" customWidth="1"/>
    <col min="2818" max="2818" width="13.5703125" style="5" customWidth="1"/>
    <col min="2819" max="2819" width="69" style="5" customWidth="1"/>
    <col min="2820" max="2820" width="7.140625" style="5" bestFit="1" customWidth="1"/>
    <col min="2821" max="2821" width="16" style="5" customWidth="1"/>
    <col min="2822" max="2822" width="13.85546875" style="5" customWidth="1"/>
    <col min="2823" max="2823" width="19.85546875" style="5" customWidth="1"/>
    <col min="2824" max="2824" width="8.140625" style="5" customWidth="1"/>
    <col min="2825" max="2825" width="15.7109375" style="5"/>
    <col min="2826" max="2826" width="18.28515625" style="5" customWidth="1"/>
    <col min="2827" max="3072" width="15.7109375" style="5"/>
    <col min="3073" max="3073" width="8.5703125" style="5" customWidth="1"/>
    <col min="3074" max="3074" width="13.5703125" style="5" customWidth="1"/>
    <col min="3075" max="3075" width="69" style="5" customWidth="1"/>
    <col min="3076" max="3076" width="7.140625" style="5" bestFit="1" customWidth="1"/>
    <col min="3077" max="3077" width="16" style="5" customWidth="1"/>
    <col min="3078" max="3078" width="13.85546875" style="5" customWidth="1"/>
    <col min="3079" max="3079" width="19.85546875" style="5" customWidth="1"/>
    <col min="3080" max="3080" width="8.140625" style="5" customWidth="1"/>
    <col min="3081" max="3081" width="15.7109375" style="5"/>
    <col min="3082" max="3082" width="18.28515625" style="5" customWidth="1"/>
    <col min="3083" max="3328" width="15.7109375" style="5"/>
    <col min="3329" max="3329" width="8.5703125" style="5" customWidth="1"/>
    <col min="3330" max="3330" width="13.5703125" style="5" customWidth="1"/>
    <col min="3331" max="3331" width="69" style="5" customWidth="1"/>
    <col min="3332" max="3332" width="7.140625" style="5" bestFit="1" customWidth="1"/>
    <col min="3333" max="3333" width="16" style="5" customWidth="1"/>
    <col min="3334" max="3334" width="13.85546875" style="5" customWidth="1"/>
    <col min="3335" max="3335" width="19.85546875" style="5" customWidth="1"/>
    <col min="3336" max="3336" width="8.140625" style="5" customWidth="1"/>
    <col min="3337" max="3337" width="15.7109375" style="5"/>
    <col min="3338" max="3338" width="18.28515625" style="5" customWidth="1"/>
    <col min="3339" max="3584" width="15.7109375" style="5"/>
    <col min="3585" max="3585" width="8.5703125" style="5" customWidth="1"/>
    <col min="3586" max="3586" width="13.5703125" style="5" customWidth="1"/>
    <col min="3587" max="3587" width="69" style="5" customWidth="1"/>
    <col min="3588" max="3588" width="7.140625" style="5" bestFit="1" customWidth="1"/>
    <col min="3589" max="3589" width="16" style="5" customWidth="1"/>
    <col min="3590" max="3590" width="13.85546875" style="5" customWidth="1"/>
    <col min="3591" max="3591" width="19.85546875" style="5" customWidth="1"/>
    <col min="3592" max="3592" width="8.140625" style="5" customWidth="1"/>
    <col min="3593" max="3593" width="15.7109375" style="5"/>
    <col min="3594" max="3594" width="18.28515625" style="5" customWidth="1"/>
    <col min="3595" max="3840" width="15.7109375" style="5"/>
    <col min="3841" max="3841" width="8.5703125" style="5" customWidth="1"/>
    <col min="3842" max="3842" width="13.5703125" style="5" customWidth="1"/>
    <col min="3843" max="3843" width="69" style="5" customWidth="1"/>
    <col min="3844" max="3844" width="7.140625" style="5" bestFit="1" customWidth="1"/>
    <col min="3845" max="3845" width="16" style="5" customWidth="1"/>
    <col min="3846" max="3846" width="13.85546875" style="5" customWidth="1"/>
    <col min="3847" max="3847" width="19.85546875" style="5" customWidth="1"/>
    <col min="3848" max="3848" width="8.140625" style="5" customWidth="1"/>
    <col min="3849" max="3849" width="15.7109375" style="5"/>
    <col min="3850" max="3850" width="18.28515625" style="5" customWidth="1"/>
    <col min="3851" max="4096" width="15.7109375" style="5"/>
    <col min="4097" max="4097" width="8.5703125" style="5" customWidth="1"/>
    <col min="4098" max="4098" width="13.5703125" style="5" customWidth="1"/>
    <col min="4099" max="4099" width="69" style="5" customWidth="1"/>
    <col min="4100" max="4100" width="7.140625" style="5" bestFit="1" customWidth="1"/>
    <col min="4101" max="4101" width="16" style="5" customWidth="1"/>
    <col min="4102" max="4102" width="13.85546875" style="5" customWidth="1"/>
    <col min="4103" max="4103" width="19.85546875" style="5" customWidth="1"/>
    <col min="4104" max="4104" width="8.140625" style="5" customWidth="1"/>
    <col min="4105" max="4105" width="15.7109375" style="5"/>
    <col min="4106" max="4106" width="18.28515625" style="5" customWidth="1"/>
    <col min="4107" max="4352" width="15.7109375" style="5"/>
    <col min="4353" max="4353" width="8.5703125" style="5" customWidth="1"/>
    <col min="4354" max="4354" width="13.5703125" style="5" customWidth="1"/>
    <col min="4355" max="4355" width="69" style="5" customWidth="1"/>
    <col min="4356" max="4356" width="7.140625" style="5" bestFit="1" customWidth="1"/>
    <col min="4357" max="4357" width="16" style="5" customWidth="1"/>
    <col min="4358" max="4358" width="13.85546875" style="5" customWidth="1"/>
    <col min="4359" max="4359" width="19.85546875" style="5" customWidth="1"/>
    <col min="4360" max="4360" width="8.140625" style="5" customWidth="1"/>
    <col min="4361" max="4361" width="15.7109375" style="5"/>
    <col min="4362" max="4362" width="18.28515625" style="5" customWidth="1"/>
    <col min="4363" max="4608" width="15.7109375" style="5"/>
    <col min="4609" max="4609" width="8.5703125" style="5" customWidth="1"/>
    <col min="4610" max="4610" width="13.5703125" style="5" customWidth="1"/>
    <col min="4611" max="4611" width="69" style="5" customWidth="1"/>
    <col min="4612" max="4612" width="7.140625" style="5" bestFit="1" customWidth="1"/>
    <col min="4613" max="4613" width="16" style="5" customWidth="1"/>
    <col min="4614" max="4614" width="13.85546875" style="5" customWidth="1"/>
    <col min="4615" max="4615" width="19.85546875" style="5" customWidth="1"/>
    <col min="4616" max="4616" width="8.140625" style="5" customWidth="1"/>
    <col min="4617" max="4617" width="15.7109375" style="5"/>
    <col min="4618" max="4618" width="18.28515625" style="5" customWidth="1"/>
    <col min="4619" max="4864" width="15.7109375" style="5"/>
    <col min="4865" max="4865" width="8.5703125" style="5" customWidth="1"/>
    <col min="4866" max="4866" width="13.5703125" style="5" customWidth="1"/>
    <col min="4867" max="4867" width="69" style="5" customWidth="1"/>
    <col min="4868" max="4868" width="7.140625" style="5" bestFit="1" customWidth="1"/>
    <col min="4869" max="4869" width="16" style="5" customWidth="1"/>
    <col min="4870" max="4870" width="13.85546875" style="5" customWidth="1"/>
    <col min="4871" max="4871" width="19.85546875" style="5" customWidth="1"/>
    <col min="4872" max="4872" width="8.140625" style="5" customWidth="1"/>
    <col min="4873" max="4873" width="15.7109375" style="5"/>
    <col min="4874" max="4874" width="18.28515625" style="5" customWidth="1"/>
    <col min="4875" max="5120" width="15.7109375" style="5"/>
    <col min="5121" max="5121" width="8.5703125" style="5" customWidth="1"/>
    <col min="5122" max="5122" width="13.5703125" style="5" customWidth="1"/>
    <col min="5123" max="5123" width="69" style="5" customWidth="1"/>
    <col min="5124" max="5124" width="7.140625" style="5" bestFit="1" customWidth="1"/>
    <col min="5125" max="5125" width="16" style="5" customWidth="1"/>
    <col min="5126" max="5126" width="13.85546875" style="5" customWidth="1"/>
    <col min="5127" max="5127" width="19.85546875" style="5" customWidth="1"/>
    <col min="5128" max="5128" width="8.140625" style="5" customWidth="1"/>
    <col min="5129" max="5129" width="15.7109375" style="5"/>
    <col min="5130" max="5130" width="18.28515625" style="5" customWidth="1"/>
    <col min="5131" max="5376" width="15.7109375" style="5"/>
    <col min="5377" max="5377" width="8.5703125" style="5" customWidth="1"/>
    <col min="5378" max="5378" width="13.5703125" style="5" customWidth="1"/>
    <col min="5379" max="5379" width="69" style="5" customWidth="1"/>
    <col min="5380" max="5380" width="7.140625" style="5" bestFit="1" customWidth="1"/>
    <col min="5381" max="5381" width="16" style="5" customWidth="1"/>
    <col min="5382" max="5382" width="13.85546875" style="5" customWidth="1"/>
    <col min="5383" max="5383" width="19.85546875" style="5" customWidth="1"/>
    <col min="5384" max="5384" width="8.140625" style="5" customWidth="1"/>
    <col min="5385" max="5385" width="15.7109375" style="5"/>
    <col min="5386" max="5386" width="18.28515625" style="5" customWidth="1"/>
    <col min="5387" max="5632" width="15.7109375" style="5"/>
    <col min="5633" max="5633" width="8.5703125" style="5" customWidth="1"/>
    <col min="5634" max="5634" width="13.5703125" style="5" customWidth="1"/>
    <col min="5635" max="5635" width="69" style="5" customWidth="1"/>
    <col min="5636" max="5636" width="7.140625" style="5" bestFit="1" customWidth="1"/>
    <col min="5637" max="5637" width="16" style="5" customWidth="1"/>
    <col min="5638" max="5638" width="13.85546875" style="5" customWidth="1"/>
    <col min="5639" max="5639" width="19.85546875" style="5" customWidth="1"/>
    <col min="5640" max="5640" width="8.140625" style="5" customWidth="1"/>
    <col min="5641" max="5641" width="15.7109375" style="5"/>
    <col min="5642" max="5642" width="18.28515625" style="5" customWidth="1"/>
    <col min="5643" max="5888" width="15.7109375" style="5"/>
    <col min="5889" max="5889" width="8.5703125" style="5" customWidth="1"/>
    <col min="5890" max="5890" width="13.5703125" style="5" customWidth="1"/>
    <col min="5891" max="5891" width="69" style="5" customWidth="1"/>
    <col min="5892" max="5892" width="7.140625" style="5" bestFit="1" customWidth="1"/>
    <col min="5893" max="5893" width="16" style="5" customWidth="1"/>
    <col min="5894" max="5894" width="13.85546875" style="5" customWidth="1"/>
    <col min="5895" max="5895" width="19.85546875" style="5" customWidth="1"/>
    <col min="5896" max="5896" width="8.140625" style="5" customWidth="1"/>
    <col min="5897" max="5897" width="15.7109375" style="5"/>
    <col min="5898" max="5898" width="18.28515625" style="5" customWidth="1"/>
    <col min="5899" max="6144" width="15.7109375" style="5"/>
    <col min="6145" max="6145" width="8.5703125" style="5" customWidth="1"/>
    <col min="6146" max="6146" width="13.5703125" style="5" customWidth="1"/>
    <col min="6147" max="6147" width="69" style="5" customWidth="1"/>
    <col min="6148" max="6148" width="7.140625" style="5" bestFit="1" customWidth="1"/>
    <col min="6149" max="6149" width="16" style="5" customWidth="1"/>
    <col min="6150" max="6150" width="13.85546875" style="5" customWidth="1"/>
    <col min="6151" max="6151" width="19.85546875" style="5" customWidth="1"/>
    <col min="6152" max="6152" width="8.140625" style="5" customWidth="1"/>
    <col min="6153" max="6153" width="15.7109375" style="5"/>
    <col min="6154" max="6154" width="18.28515625" style="5" customWidth="1"/>
    <col min="6155" max="6400" width="15.7109375" style="5"/>
    <col min="6401" max="6401" width="8.5703125" style="5" customWidth="1"/>
    <col min="6402" max="6402" width="13.5703125" style="5" customWidth="1"/>
    <col min="6403" max="6403" width="69" style="5" customWidth="1"/>
    <col min="6404" max="6404" width="7.140625" style="5" bestFit="1" customWidth="1"/>
    <col min="6405" max="6405" width="16" style="5" customWidth="1"/>
    <col min="6406" max="6406" width="13.85546875" style="5" customWidth="1"/>
    <col min="6407" max="6407" width="19.85546875" style="5" customWidth="1"/>
    <col min="6408" max="6408" width="8.140625" style="5" customWidth="1"/>
    <col min="6409" max="6409" width="15.7109375" style="5"/>
    <col min="6410" max="6410" width="18.28515625" style="5" customWidth="1"/>
    <col min="6411" max="6656" width="15.7109375" style="5"/>
    <col min="6657" max="6657" width="8.5703125" style="5" customWidth="1"/>
    <col min="6658" max="6658" width="13.5703125" style="5" customWidth="1"/>
    <col min="6659" max="6659" width="69" style="5" customWidth="1"/>
    <col min="6660" max="6660" width="7.140625" style="5" bestFit="1" customWidth="1"/>
    <col min="6661" max="6661" width="16" style="5" customWidth="1"/>
    <col min="6662" max="6662" width="13.85546875" style="5" customWidth="1"/>
    <col min="6663" max="6663" width="19.85546875" style="5" customWidth="1"/>
    <col min="6664" max="6664" width="8.140625" style="5" customWidth="1"/>
    <col min="6665" max="6665" width="15.7109375" style="5"/>
    <col min="6666" max="6666" width="18.28515625" style="5" customWidth="1"/>
    <col min="6667" max="6912" width="15.7109375" style="5"/>
    <col min="6913" max="6913" width="8.5703125" style="5" customWidth="1"/>
    <col min="6914" max="6914" width="13.5703125" style="5" customWidth="1"/>
    <col min="6915" max="6915" width="69" style="5" customWidth="1"/>
    <col min="6916" max="6916" width="7.140625" style="5" bestFit="1" customWidth="1"/>
    <col min="6917" max="6917" width="16" style="5" customWidth="1"/>
    <col min="6918" max="6918" width="13.85546875" style="5" customWidth="1"/>
    <col min="6919" max="6919" width="19.85546875" style="5" customWidth="1"/>
    <col min="6920" max="6920" width="8.140625" style="5" customWidth="1"/>
    <col min="6921" max="6921" width="15.7109375" style="5"/>
    <col min="6922" max="6922" width="18.28515625" style="5" customWidth="1"/>
    <col min="6923" max="7168" width="15.7109375" style="5"/>
    <col min="7169" max="7169" width="8.5703125" style="5" customWidth="1"/>
    <col min="7170" max="7170" width="13.5703125" style="5" customWidth="1"/>
    <col min="7171" max="7171" width="69" style="5" customWidth="1"/>
    <col min="7172" max="7172" width="7.140625" style="5" bestFit="1" customWidth="1"/>
    <col min="7173" max="7173" width="16" style="5" customWidth="1"/>
    <col min="7174" max="7174" width="13.85546875" style="5" customWidth="1"/>
    <col min="7175" max="7175" width="19.85546875" style="5" customWidth="1"/>
    <col min="7176" max="7176" width="8.140625" style="5" customWidth="1"/>
    <col min="7177" max="7177" width="15.7109375" style="5"/>
    <col min="7178" max="7178" width="18.28515625" style="5" customWidth="1"/>
    <col min="7179" max="7424" width="15.7109375" style="5"/>
    <col min="7425" max="7425" width="8.5703125" style="5" customWidth="1"/>
    <col min="7426" max="7426" width="13.5703125" style="5" customWidth="1"/>
    <col min="7427" max="7427" width="69" style="5" customWidth="1"/>
    <col min="7428" max="7428" width="7.140625" style="5" bestFit="1" customWidth="1"/>
    <col min="7429" max="7429" width="16" style="5" customWidth="1"/>
    <col min="7430" max="7430" width="13.85546875" style="5" customWidth="1"/>
    <col min="7431" max="7431" width="19.85546875" style="5" customWidth="1"/>
    <col min="7432" max="7432" width="8.140625" style="5" customWidth="1"/>
    <col min="7433" max="7433" width="15.7109375" style="5"/>
    <col min="7434" max="7434" width="18.28515625" style="5" customWidth="1"/>
    <col min="7435" max="7680" width="15.7109375" style="5"/>
    <col min="7681" max="7681" width="8.5703125" style="5" customWidth="1"/>
    <col min="7682" max="7682" width="13.5703125" style="5" customWidth="1"/>
    <col min="7683" max="7683" width="69" style="5" customWidth="1"/>
    <col min="7684" max="7684" width="7.140625" style="5" bestFit="1" customWidth="1"/>
    <col min="7685" max="7685" width="16" style="5" customWidth="1"/>
    <col min="7686" max="7686" width="13.85546875" style="5" customWidth="1"/>
    <col min="7687" max="7687" width="19.85546875" style="5" customWidth="1"/>
    <col min="7688" max="7688" width="8.140625" style="5" customWidth="1"/>
    <col min="7689" max="7689" width="15.7109375" style="5"/>
    <col min="7690" max="7690" width="18.28515625" style="5" customWidth="1"/>
    <col min="7691" max="7936" width="15.7109375" style="5"/>
    <col min="7937" max="7937" width="8.5703125" style="5" customWidth="1"/>
    <col min="7938" max="7938" width="13.5703125" style="5" customWidth="1"/>
    <col min="7939" max="7939" width="69" style="5" customWidth="1"/>
    <col min="7940" max="7940" width="7.140625" style="5" bestFit="1" customWidth="1"/>
    <col min="7941" max="7941" width="16" style="5" customWidth="1"/>
    <col min="7942" max="7942" width="13.85546875" style="5" customWidth="1"/>
    <col min="7943" max="7943" width="19.85546875" style="5" customWidth="1"/>
    <col min="7944" max="7944" width="8.140625" style="5" customWidth="1"/>
    <col min="7945" max="7945" width="15.7109375" style="5"/>
    <col min="7946" max="7946" width="18.28515625" style="5" customWidth="1"/>
    <col min="7947" max="8192" width="15.7109375" style="5"/>
    <col min="8193" max="8193" width="8.5703125" style="5" customWidth="1"/>
    <col min="8194" max="8194" width="13.5703125" style="5" customWidth="1"/>
    <col min="8195" max="8195" width="69" style="5" customWidth="1"/>
    <col min="8196" max="8196" width="7.140625" style="5" bestFit="1" customWidth="1"/>
    <col min="8197" max="8197" width="16" style="5" customWidth="1"/>
    <col min="8198" max="8198" width="13.85546875" style="5" customWidth="1"/>
    <col min="8199" max="8199" width="19.85546875" style="5" customWidth="1"/>
    <col min="8200" max="8200" width="8.140625" style="5" customWidth="1"/>
    <col min="8201" max="8201" width="15.7109375" style="5"/>
    <col min="8202" max="8202" width="18.28515625" style="5" customWidth="1"/>
    <col min="8203" max="8448" width="15.7109375" style="5"/>
    <col min="8449" max="8449" width="8.5703125" style="5" customWidth="1"/>
    <col min="8450" max="8450" width="13.5703125" style="5" customWidth="1"/>
    <col min="8451" max="8451" width="69" style="5" customWidth="1"/>
    <col min="8452" max="8452" width="7.140625" style="5" bestFit="1" customWidth="1"/>
    <col min="8453" max="8453" width="16" style="5" customWidth="1"/>
    <col min="8454" max="8454" width="13.85546875" style="5" customWidth="1"/>
    <col min="8455" max="8455" width="19.85546875" style="5" customWidth="1"/>
    <col min="8456" max="8456" width="8.140625" style="5" customWidth="1"/>
    <col min="8457" max="8457" width="15.7109375" style="5"/>
    <col min="8458" max="8458" width="18.28515625" style="5" customWidth="1"/>
    <col min="8459" max="8704" width="15.7109375" style="5"/>
    <col min="8705" max="8705" width="8.5703125" style="5" customWidth="1"/>
    <col min="8706" max="8706" width="13.5703125" style="5" customWidth="1"/>
    <col min="8707" max="8707" width="69" style="5" customWidth="1"/>
    <col min="8708" max="8708" width="7.140625" style="5" bestFit="1" customWidth="1"/>
    <col min="8709" max="8709" width="16" style="5" customWidth="1"/>
    <col min="8710" max="8710" width="13.85546875" style="5" customWidth="1"/>
    <col min="8711" max="8711" width="19.85546875" style="5" customWidth="1"/>
    <col min="8712" max="8712" width="8.140625" style="5" customWidth="1"/>
    <col min="8713" max="8713" width="15.7109375" style="5"/>
    <col min="8714" max="8714" width="18.28515625" style="5" customWidth="1"/>
    <col min="8715" max="8960" width="15.7109375" style="5"/>
    <col min="8961" max="8961" width="8.5703125" style="5" customWidth="1"/>
    <col min="8962" max="8962" width="13.5703125" style="5" customWidth="1"/>
    <col min="8963" max="8963" width="69" style="5" customWidth="1"/>
    <col min="8964" max="8964" width="7.140625" style="5" bestFit="1" customWidth="1"/>
    <col min="8965" max="8965" width="16" style="5" customWidth="1"/>
    <col min="8966" max="8966" width="13.85546875" style="5" customWidth="1"/>
    <col min="8967" max="8967" width="19.85546875" style="5" customWidth="1"/>
    <col min="8968" max="8968" width="8.140625" style="5" customWidth="1"/>
    <col min="8969" max="8969" width="15.7109375" style="5"/>
    <col min="8970" max="8970" width="18.28515625" style="5" customWidth="1"/>
    <col min="8971" max="9216" width="15.7109375" style="5"/>
    <col min="9217" max="9217" width="8.5703125" style="5" customWidth="1"/>
    <col min="9218" max="9218" width="13.5703125" style="5" customWidth="1"/>
    <col min="9219" max="9219" width="69" style="5" customWidth="1"/>
    <col min="9220" max="9220" width="7.140625" style="5" bestFit="1" customWidth="1"/>
    <col min="9221" max="9221" width="16" style="5" customWidth="1"/>
    <col min="9222" max="9222" width="13.85546875" style="5" customWidth="1"/>
    <col min="9223" max="9223" width="19.85546875" style="5" customWidth="1"/>
    <col min="9224" max="9224" width="8.140625" style="5" customWidth="1"/>
    <col min="9225" max="9225" width="15.7109375" style="5"/>
    <col min="9226" max="9226" width="18.28515625" style="5" customWidth="1"/>
    <col min="9227" max="9472" width="15.7109375" style="5"/>
    <col min="9473" max="9473" width="8.5703125" style="5" customWidth="1"/>
    <col min="9474" max="9474" width="13.5703125" style="5" customWidth="1"/>
    <col min="9475" max="9475" width="69" style="5" customWidth="1"/>
    <col min="9476" max="9476" width="7.140625" style="5" bestFit="1" customWidth="1"/>
    <col min="9477" max="9477" width="16" style="5" customWidth="1"/>
    <col min="9478" max="9478" width="13.85546875" style="5" customWidth="1"/>
    <col min="9479" max="9479" width="19.85546875" style="5" customWidth="1"/>
    <col min="9480" max="9480" width="8.140625" style="5" customWidth="1"/>
    <col min="9481" max="9481" width="15.7109375" style="5"/>
    <col min="9482" max="9482" width="18.28515625" style="5" customWidth="1"/>
    <col min="9483" max="9728" width="15.7109375" style="5"/>
    <col min="9729" max="9729" width="8.5703125" style="5" customWidth="1"/>
    <col min="9730" max="9730" width="13.5703125" style="5" customWidth="1"/>
    <col min="9731" max="9731" width="69" style="5" customWidth="1"/>
    <col min="9732" max="9732" width="7.140625" style="5" bestFit="1" customWidth="1"/>
    <col min="9733" max="9733" width="16" style="5" customWidth="1"/>
    <col min="9734" max="9734" width="13.85546875" style="5" customWidth="1"/>
    <col min="9735" max="9735" width="19.85546875" style="5" customWidth="1"/>
    <col min="9736" max="9736" width="8.140625" style="5" customWidth="1"/>
    <col min="9737" max="9737" width="15.7109375" style="5"/>
    <col min="9738" max="9738" width="18.28515625" style="5" customWidth="1"/>
    <col min="9739" max="9984" width="15.7109375" style="5"/>
    <col min="9985" max="9985" width="8.5703125" style="5" customWidth="1"/>
    <col min="9986" max="9986" width="13.5703125" style="5" customWidth="1"/>
    <col min="9987" max="9987" width="69" style="5" customWidth="1"/>
    <col min="9988" max="9988" width="7.140625" style="5" bestFit="1" customWidth="1"/>
    <col min="9989" max="9989" width="16" style="5" customWidth="1"/>
    <col min="9990" max="9990" width="13.85546875" style="5" customWidth="1"/>
    <col min="9991" max="9991" width="19.85546875" style="5" customWidth="1"/>
    <col min="9992" max="9992" width="8.140625" style="5" customWidth="1"/>
    <col min="9993" max="9993" width="15.7109375" style="5"/>
    <col min="9994" max="9994" width="18.28515625" style="5" customWidth="1"/>
    <col min="9995" max="10240" width="15.7109375" style="5"/>
    <col min="10241" max="10241" width="8.5703125" style="5" customWidth="1"/>
    <col min="10242" max="10242" width="13.5703125" style="5" customWidth="1"/>
    <col min="10243" max="10243" width="69" style="5" customWidth="1"/>
    <col min="10244" max="10244" width="7.140625" style="5" bestFit="1" customWidth="1"/>
    <col min="10245" max="10245" width="16" style="5" customWidth="1"/>
    <col min="10246" max="10246" width="13.85546875" style="5" customWidth="1"/>
    <col min="10247" max="10247" width="19.85546875" style="5" customWidth="1"/>
    <col min="10248" max="10248" width="8.140625" style="5" customWidth="1"/>
    <col min="10249" max="10249" width="15.7109375" style="5"/>
    <col min="10250" max="10250" width="18.28515625" style="5" customWidth="1"/>
    <col min="10251" max="10496" width="15.7109375" style="5"/>
    <col min="10497" max="10497" width="8.5703125" style="5" customWidth="1"/>
    <col min="10498" max="10498" width="13.5703125" style="5" customWidth="1"/>
    <col min="10499" max="10499" width="69" style="5" customWidth="1"/>
    <col min="10500" max="10500" width="7.140625" style="5" bestFit="1" customWidth="1"/>
    <col min="10501" max="10501" width="16" style="5" customWidth="1"/>
    <col min="10502" max="10502" width="13.85546875" style="5" customWidth="1"/>
    <col min="10503" max="10503" width="19.85546875" style="5" customWidth="1"/>
    <col min="10504" max="10504" width="8.140625" style="5" customWidth="1"/>
    <col min="10505" max="10505" width="15.7109375" style="5"/>
    <col min="10506" max="10506" width="18.28515625" style="5" customWidth="1"/>
    <col min="10507" max="10752" width="15.7109375" style="5"/>
    <col min="10753" max="10753" width="8.5703125" style="5" customWidth="1"/>
    <col min="10754" max="10754" width="13.5703125" style="5" customWidth="1"/>
    <col min="10755" max="10755" width="69" style="5" customWidth="1"/>
    <col min="10756" max="10756" width="7.140625" style="5" bestFit="1" customWidth="1"/>
    <col min="10757" max="10757" width="16" style="5" customWidth="1"/>
    <col min="10758" max="10758" width="13.85546875" style="5" customWidth="1"/>
    <col min="10759" max="10759" width="19.85546875" style="5" customWidth="1"/>
    <col min="10760" max="10760" width="8.140625" style="5" customWidth="1"/>
    <col min="10761" max="10761" width="15.7109375" style="5"/>
    <col min="10762" max="10762" width="18.28515625" style="5" customWidth="1"/>
    <col min="10763" max="11008" width="15.7109375" style="5"/>
    <col min="11009" max="11009" width="8.5703125" style="5" customWidth="1"/>
    <col min="11010" max="11010" width="13.5703125" style="5" customWidth="1"/>
    <col min="11011" max="11011" width="69" style="5" customWidth="1"/>
    <col min="11012" max="11012" width="7.140625" style="5" bestFit="1" customWidth="1"/>
    <col min="11013" max="11013" width="16" style="5" customWidth="1"/>
    <col min="11014" max="11014" width="13.85546875" style="5" customWidth="1"/>
    <col min="11015" max="11015" width="19.85546875" style="5" customWidth="1"/>
    <col min="11016" max="11016" width="8.140625" style="5" customWidth="1"/>
    <col min="11017" max="11017" width="15.7109375" style="5"/>
    <col min="11018" max="11018" width="18.28515625" style="5" customWidth="1"/>
    <col min="11019" max="11264" width="15.7109375" style="5"/>
    <col min="11265" max="11265" width="8.5703125" style="5" customWidth="1"/>
    <col min="11266" max="11266" width="13.5703125" style="5" customWidth="1"/>
    <col min="11267" max="11267" width="69" style="5" customWidth="1"/>
    <col min="11268" max="11268" width="7.140625" style="5" bestFit="1" customWidth="1"/>
    <col min="11269" max="11269" width="16" style="5" customWidth="1"/>
    <col min="11270" max="11270" width="13.85546875" style="5" customWidth="1"/>
    <col min="11271" max="11271" width="19.85546875" style="5" customWidth="1"/>
    <col min="11272" max="11272" width="8.140625" style="5" customWidth="1"/>
    <col min="11273" max="11273" width="15.7109375" style="5"/>
    <col min="11274" max="11274" width="18.28515625" style="5" customWidth="1"/>
    <col min="11275" max="11520" width="15.7109375" style="5"/>
    <col min="11521" max="11521" width="8.5703125" style="5" customWidth="1"/>
    <col min="11522" max="11522" width="13.5703125" style="5" customWidth="1"/>
    <col min="11523" max="11523" width="69" style="5" customWidth="1"/>
    <col min="11524" max="11524" width="7.140625" style="5" bestFit="1" customWidth="1"/>
    <col min="11525" max="11525" width="16" style="5" customWidth="1"/>
    <col min="11526" max="11526" width="13.85546875" style="5" customWidth="1"/>
    <col min="11527" max="11527" width="19.85546875" style="5" customWidth="1"/>
    <col min="11528" max="11528" width="8.140625" style="5" customWidth="1"/>
    <col min="11529" max="11529" width="15.7109375" style="5"/>
    <col min="11530" max="11530" width="18.28515625" style="5" customWidth="1"/>
    <col min="11531" max="11776" width="15.7109375" style="5"/>
    <col min="11777" max="11777" width="8.5703125" style="5" customWidth="1"/>
    <col min="11778" max="11778" width="13.5703125" style="5" customWidth="1"/>
    <col min="11779" max="11779" width="69" style="5" customWidth="1"/>
    <col min="11780" max="11780" width="7.140625" style="5" bestFit="1" customWidth="1"/>
    <col min="11781" max="11781" width="16" style="5" customWidth="1"/>
    <col min="11782" max="11782" width="13.85546875" style="5" customWidth="1"/>
    <col min="11783" max="11783" width="19.85546875" style="5" customWidth="1"/>
    <col min="11784" max="11784" width="8.140625" style="5" customWidth="1"/>
    <col min="11785" max="11785" width="15.7109375" style="5"/>
    <col min="11786" max="11786" width="18.28515625" style="5" customWidth="1"/>
    <col min="11787" max="12032" width="15.7109375" style="5"/>
    <col min="12033" max="12033" width="8.5703125" style="5" customWidth="1"/>
    <col min="12034" max="12034" width="13.5703125" style="5" customWidth="1"/>
    <col min="12035" max="12035" width="69" style="5" customWidth="1"/>
    <col min="12036" max="12036" width="7.140625" style="5" bestFit="1" customWidth="1"/>
    <col min="12037" max="12037" width="16" style="5" customWidth="1"/>
    <col min="12038" max="12038" width="13.85546875" style="5" customWidth="1"/>
    <col min="12039" max="12039" width="19.85546875" style="5" customWidth="1"/>
    <col min="12040" max="12040" width="8.140625" style="5" customWidth="1"/>
    <col min="12041" max="12041" width="15.7109375" style="5"/>
    <col min="12042" max="12042" width="18.28515625" style="5" customWidth="1"/>
    <col min="12043" max="12288" width="15.7109375" style="5"/>
    <col min="12289" max="12289" width="8.5703125" style="5" customWidth="1"/>
    <col min="12290" max="12290" width="13.5703125" style="5" customWidth="1"/>
    <col min="12291" max="12291" width="69" style="5" customWidth="1"/>
    <col min="12292" max="12292" width="7.140625" style="5" bestFit="1" customWidth="1"/>
    <col min="12293" max="12293" width="16" style="5" customWidth="1"/>
    <col min="12294" max="12294" width="13.85546875" style="5" customWidth="1"/>
    <col min="12295" max="12295" width="19.85546875" style="5" customWidth="1"/>
    <col min="12296" max="12296" width="8.140625" style="5" customWidth="1"/>
    <col min="12297" max="12297" width="15.7109375" style="5"/>
    <col min="12298" max="12298" width="18.28515625" style="5" customWidth="1"/>
    <col min="12299" max="12544" width="15.7109375" style="5"/>
    <col min="12545" max="12545" width="8.5703125" style="5" customWidth="1"/>
    <col min="12546" max="12546" width="13.5703125" style="5" customWidth="1"/>
    <col min="12547" max="12547" width="69" style="5" customWidth="1"/>
    <col min="12548" max="12548" width="7.140625" style="5" bestFit="1" customWidth="1"/>
    <col min="12549" max="12549" width="16" style="5" customWidth="1"/>
    <col min="12550" max="12550" width="13.85546875" style="5" customWidth="1"/>
    <col min="12551" max="12551" width="19.85546875" style="5" customWidth="1"/>
    <col min="12552" max="12552" width="8.140625" style="5" customWidth="1"/>
    <col min="12553" max="12553" width="15.7109375" style="5"/>
    <col min="12554" max="12554" width="18.28515625" style="5" customWidth="1"/>
    <col min="12555" max="12800" width="15.7109375" style="5"/>
    <col min="12801" max="12801" width="8.5703125" style="5" customWidth="1"/>
    <col min="12802" max="12802" width="13.5703125" style="5" customWidth="1"/>
    <col min="12803" max="12803" width="69" style="5" customWidth="1"/>
    <col min="12804" max="12804" width="7.140625" style="5" bestFit="1" customWidth="1"/>
    <col min="12805" max="12805" width="16" style="5" customWidth="1"/>
    <col min="12806" max="12806" width="13.85546875" style="5" customWidth="1"/>
    <col min="12807" max="12807" width="19.85546875" style="5" customWidth="1"/>
    <col min="12808" max="12808" width="8.140625" style="5" customWidth="1"/>
    <col min="12809" max="12809" width="15.7109375" style="5"/>
    <col min="12810" max="12810" width="18.28515625" style="5" customWidth="1"/>
    <col min="12811" max="13056" width="15.7109375" style="5"/>
    <col min="13057" max="13057" width="8.5703125" style="5" customWidth="1"/>
    <col min="13058" max="13058" width="13.5703125" style="5" customWidth="1"/>
    <col min="13059" max="13059" width="69" style="5" customWidth="1"/>
    <col min="13060" max="13060" width="7.140625" style="5" bestFit="1" customWidth="1"/>
    <col min="13061" max="13061" width="16" style="5" customWidth="1"/>
    <col min="13062" max="13062" width="13.85546875" style="5" customWidth="1"/>
    <col min="13063" max="13063" width="19.85546875" style="5" customWidth="1"/>
    <col min="13064" max="13064" width="8.140625" style="5" customWidth="1"/>
    <col min="13065" max="13065" width="15.7109375" style="5"/>
    <col min="13066" max="13066" width="18.28515625" style="5" customWidth="1"/>
    <col min="13067" max="13312" width="15.7109375" style="5"/>
    <col min="13313" max="13313" width="8.5703125" style="5" customWidth="1"/>
    <col min="13314" max="13314" width="13.5703125" style="5" customWidth="1"/>
    <col min="13315" max="13315" width="69" style="5" customWidth="1"/>
    <col min="13316" max="13316" width="7.140625" style="5" bestFit="1" customWidth="1"/>
    <col min="13317" max="13317" width="16" style="5" customWidth="1"/>
    <col min="13318" max="13318" width="13.85546875" style="5" customWidth="1"/>
    <col min="13319" max="13319" width="19.85546875" style="5" customWidth="1"/>
    <col min="13320" max="13320" width="8.140625" style="5" customWidth="1"/>
    <col min="13321" max="13321" width="15.7109375" style="5"/>
    <col min="13322" max="13322" width="18.28515625" style="5" customWidth="1"/>
    <col min="13323" max="13568" width="15.7109375" style="5"/>
    <col min="13569" max="13569" width="8.5703125" style="5" customWidth="1"/>
    <col min="13570" max="13570" width="13.5703125" style="5" customWidth="1"/>
    <col min="13571" max="13571" width="69" style="5" customWidth="1"/>
    <col min="13572" max="13572" width="7.140625" style="5" bestFit="1" customWidth="1"/>
    <col min="13573" max="13573" width="16" style="5" customWidth="1"/>
    <col min="13574" max="13574" width="13.85546875" style="5" customWidth="1"/>
    <col min="13575" max="13575" width="19.85546875" style="5" customWidth="1"/>
    <col min="13576" max="13576" width="8.140625" style="5" customWidth="1"/>
    <col min="13577" max="13577" width="15.7109375" style="5"/>
    <col min="13578" max="13578" width="18.28515625" style="5" customWidth="1"/>
    <col min="13579" max="13824" width="15.7109375" style="5"/>
    <col min="13825" max="13825" width="8.5703125" style="5" customWidth="1"/>
    <col min="13826" max="13826" width="13.5703125" style="5" customWidth="1"/>
    <col min="13827" max="13827" width="69" style="5" customWidth="1"/>
    <col min="13828" max="13828" width="7.140625" style="5" bestFit="1" customWidth="1"/>
    <col min="13829" max="13829" width="16" style="5" customWidth="1"/>
    <col min="13830" max="13830" width="13.85546875" style="5" customWidth="1"/>
    <col min="13831" max="13831" width="19.85546875" style="5" customWidth="1"/>
    <col min="13832" max="13832" width="8.140625" style="5" customWidth="1"/>
    <col min="13833" max="13833" width="15.7109375" style="5"/>
    <col min="13834" max="13834" width="18.28515625" style="5" customWidth="1"/>
    <col min="13835" max="14080" width="15.7109375" style="5"/>
    <col min="14081" max="14081" width="8.5703125" style="5" customWidth="1"/>
    <col min="14082" max="14082" width="13.5703125" style="5" customWidth="1"/>
    <col min="14083" max="14083" width="69" style="5" customWidth="1"/>
    <col min="14084" max="14084" width="7.140625" style="5" bestFit="1" customWidth="1"/>
    <col min="14085" max="14085" width="16" style="5" customWidth="1"/>
    <col min="14086" max="14086" width="13.85546875" style="5" customWidth="1"/>
    <col min="14087" max="14087" width="19.85546875" style="5" customWidth="1"/>
    <col min="14088" max="14088" width="8.140625" style="5" customWidth="1"/>
    <col min="14089" max="14089" width="15.7109375" style="5"/>
    <col min="14090" max="14090" width="18.28515625" style="5" customWidth="1"/>
    <col min="14091" max="14336" width="15.7109375" style="5"/>
    <col min="14337" max="14337" width="8.5703125" style="5" customWidth="1"/>
    <col min="14338" max="14338" width="13.5703125" style="5" customWidth="1"/>
    <col min="14339" max="14339" width="69" style="5" customWidth="1"/>
    <col min="14340" max="14340" width="7.140625" style="5" bestFit="1" customWidth="1"/>
    <col min="14341" max="14341" width="16" style="5" customWidth="1"/>
    <col min="14342" max="14342" width="13.85546875" style="5" customWidth="1"/>
    <col min="14343" max="14343" width="19.85546875" style="5" customWidth="1"/>
    <col min="14344" max="14344" width="8.140625" style="5" customWidth="1"/>
    <col min="14345" max="14345" width="15.7109375" style="5"/>
    <col min="14346" max="14346" width="18.28515625" style="5" customWidth="1"/>
    <col min="14347" max="14592" width="15.7109375" style="5"/>
    <col min="14593" max="14593" width="8.5703125" style="5" customWidth="1"/>
    <col min="14594" max="14594" width="13.5703125" style="5" customWidth="1"/>
    <col min="14595" max="14595" width="69" style="5" customWidth="1"/>
    <col min="14596" max="14596" width="7.140625" style="5" bestFit="1" customWidth="1"/>
    <col min="14597" max="14597" width="16" style="5" customWidth="1"/>
    <col min="14598" max="14598" width="13.85546875" style="5" customWidth="1"/>
    <col min="14599" max="14599" width="19.85546875" style="5" customWidth="1"/>
    <col min="14600" max="14600" width="8.140625" style="5" customWidth="1"/>
    <col min="14601" max="14601" width="15.7109375" style="5"/>
    <col min="14602" max="14602" width="18.28515625" style="5" customWidth="1"/>
    <col min="14603" max="14848" width="15.7109375" style="5"/>
    <col min="14849" max="14849" width="8.5703125" style="5" customWidth="1"/>
    <col min="14850" max="14850" width="13.5703125" style="5" customWidth="1"/>
    <col min="14851" max="14851" width="69" style="5" customWidth="1"/>
    <col min="14852" max="14852" width="7.140625" style="5" bestFit="1" customWidth="1"/>
    <col min="14853" max="14853" width="16" style="5" customWidth="1"/>
    <col min="14854" max="14854" width="13.85546875" style="5" customWidth="1"/>
    <col min="14855" max="14855" width="19.85546875" style="5" customWidth="1"/>
    <col min="14856" max="14856" width="8.140625" style="5" customWidth="1"/>
    <col min="14857" max="14857" width="15.7109375" style="5"/>
    <col min="14858" max="14858" width="18.28515625" style="5" customWidth="1"/>
    <col min="14859" max="15104" width="15.7109375" style="5"/>
    <col min="15105" max="15105" width="8.5703125" style="5" customWidth="1"/>
    <col min="15106" max="15106" width="13.5703125" style="5" customWidth="1"/>
    <col min="15107" max="15107" width="69" style="5" customWidth="1"/>
    <col min="15108" max="15108" width="7.140625" style="5" bestFit="1" customWidth="1"/>
    <col min="15109" max="15109" width="16" style="5" customWidth="1"/>
    <col min="15110" max="15110" width="13.85546875" style="5" customWidth="1"/>
    <col min="15111" max="15111" width="19.85546875" style="5" customWidth="1"/>
    <col min="15112" max="15112" width="8.140625" style="5" customWidth="1"/>
    <col min="15113" max="15113" width="15.7109375" style="5"/>
    <col min="15114" max="15114" width="18.28515625" style="5" customWidth="1"/>
    <col min="15115" max="15360" width="15.7109375" style="5"/>
    <col min="15361" max="15361" width="8.5703125" style="5" customWidth="1"/>
    <col min="15362" max="15362" width="13.5703125" style="5" customWidth="1"/>
    <col min="15363" max="15363" width="69" style="5" customWidth="1"/>
    <col min="15364" max="15364" width="7.140625" style="5" bestFit="1" customWidth="1"/>
    <col min="15365" max="15365" width="16" style="5" customWidth="1"/>
    <col min="15366" max="15366" width="13.85546875" style="5" customWidth="1"/>
    <col min="15367" max="15367" width="19.85546875" style="5" customWidth="1"/>
    <col min="15368" max="15368" width="8.140625" style="5" customWidth="1"/>
    <col min="15369" max="15369" width="15.7109375" style="5"/>
    <col min="15370" max="15370" width="18.28515625" style="5" customWidth="1"/>
    <col min="15371" max="15616" width="15.7109375" style="5"/>
    <col min="15617" max="15617" width="8.5703125" style="5" customWidth="1"/>
    <col min="15618" max="15618" width="13.5703125" style="5" customWidth="1"/>
    <col min="15619" max="15619" width="69" style="5" customWidth="1"/>
    <col min="15620" max="15620" width="7.140625" style="5" bestFit="1" customWidth="1"/>
    <col min="15621" max="15621" width="16" style="5" customWidth="1"/>
    <col min="15622" max="15622" width="13.85546875" style="5" customWidth="1"/>
    <col min="15623" max="15623" width="19.85546875" style="5" customWidth="1"/>
    <col min="15624" max="15624" width="8.140625" style="5" customWidth="1"/>
    <col min="15625" max="15625" width="15.7109375" style="5"/>
    <col min="15626" max="15626" width="18.28515625" style="5" customWidth="1"/>
    <col min="15627" max="15872" width="15.7109375" style="5"/>
    <col min="15873" max="15873" width="8.5703125" style="5" customWidth="1"/>
    <col min="15874" max="15874" width="13.5703125" style="5" customWidth="1"/>
    <col min="15875" max="15875" width="69" style="5" customWidth="1"/>
    <col min="15876" max="15876" width="7.140625" style="5" bestFit="1" customWidth="1"/>
    <col min="15877" max="15877" width="16" style="5" customWidth="1"/>
    <col min="15878" max="15878" width="13.85546875" style="5" customWidth="1"/>
    <col min="15879" max="15879" width="19.85546875" style="5" customWidth="1"/>
    <col min="15880" max="15880" width="8.140625" style="5" customWidth="1"/>
    <col min="15881" max="15881" width="15.7109375" style="5"/>
    <col min="15882" max="15882" width="18.28515625" style="5" customWidth="1"/>
    <col min="15883" max="16128" width="15.7109375" style="5"/>
    <col min="16129" max="16129" width="8.5703125" style="5" customWidth="1"/>
    <col min="16130" max="16130" width="13.5703125" style="5" customWidth="1"/>
    <col min="16131" max="16131" width="69" style="5" customWidth="1"/>
    <col min="16132" max="16132" width="7.140625" style="5" bestFit="1" customWidth="1"/>
    <col min="16133" max="16133" width="16" style="5" customWidth="1"/>
    <col min="16134" max="16134" width="13.85546875" style="5" customWidth="1"/>
    <col min="16135" max="16135" width="19.85546875" style="5" customWidth="1"/>
    <col min="16136" max="16136" width="8.140625" style="5" customWidth="1"/>
    <col min="16137" max="16137" width="15.7109375" style="5"/>
    <col min="16138" max="16138" width="18.28515625" style="5" customWidth="1"/>
    <col min="16139" max="16384" width="15.7109375" style="5"/>
  </cols>
  <sheetData>
    <row r="1" spans="1:14" ht="25.5">
      <c r="A1" s="373" t="s">
        <v>1</v>
      </c>
      <c r="B1" s="374"/>
      <c r="C1" s="374"/>
      <c r="D1" s="374"/>
      <c r="E1" s="1"/>
      <c r="F1" s="2"/>
      <c r="G1" s="3"/>
      <c r="H1" s="4"/>
    </row>
    <row r="2" spans="1:14" ht="20.25">
      <c r="A2" s="375" t="s">
        <v>14</v>
      </c>
      <c r="B2" s="376"/>
      <c r="C2" s="376"/>
      <c r="D2" s="376"/>
      <c r="E2" s="7"/>
      <c r="F2" s="50"/>
      <c r="G2" s="8"/>
      <c r="H2" s="4"/>
    </row>
    <row r="3" spans="1:14" ht="15.75" customHeight="1">
      <c r="A3" s="383" t="s">
        <v>3</v>
      </c>
      <c r="B3" s="384"/>
      <c r="C3" s="384"/>
      <c r="D3" s="384"/>
      <c r="E3" s="38"/>
      <c r="F3" s="9"/>
      <c r="G3" s="8"/>
      <c r="H3" s="4"/>
    </row>
    <row r="4" spans="1:14">
      <c r="A4" s="69" t="s">
        <v>4</v>
      </c>
      <c r="B4" s="70"/>
      <c r="C4" s="10"/>
      <c r="D4" s="382" t="s">
        <v>5</v>
      </c>
      <c r="E4" s="382"/>
      <c r="F4" s="45" t="s">
        <v>2</v>
      </c>
      <c r="G4" s="8"/>
      <c r="H4" s="4"/>
    </row>
    <row r="5" spans="1:14" ht="18" customHeight="1">
      <c r="A5" s="377" t="s">
        <v>160</v>
      </c>
      <c r="B5" s="378"/>
      <c r="C5" s="378"/>
      <c r="D5" s="379" t="s">
        <v>232</v>
      </c>
      <c r="E5" s="379"/>
      <c r="F5" s="46">
        <f ca="1">NOW()</f>
        <v>44249.917740509256</v>
      </c>
      <c r="G5" s="8"/>
      <c r="H5" s="4"/>
    </row>
    <row r="6" spans="1:14">
      <c r="A6" s="380" t="s">
        <v>6</v>
      </c>
      <c r="B6" s="381"/>
      <c r="C6" s="381"/>
      <c r="D6" s="382" t="s">
        <v>161</v>
      </c>
      <c r="E6" s="382"/>
      <c r="F6" s="9"/>
      <c r="G6" s="8"/>
      <c r="H6" s="4"/>
      <c r="I6" s="36"/>
    </row>
    <row r="7" spans="1:14" ht="18.75" thickBot="1">
      <c r="A7" s="370" t="s">
        <v>28</v>
      </c>
      <c r="B7" s="371"/>
      <c r="C7" s="371"/>
      <c r="D7" s="372">
        <v>20</v>
      </c>
      <c r="E7" s="372"/>
      <c r="F7" s="67"/>
      <c r="G7" s="11"/>
      <c r="H7" s="4"/>
      <c r="I7" s="37"/>
    </row>
    <row r="8" spans="1:14" s="13" customFormat="1" ht="27.75" thickBot="1">
      <c r="A8" s="39">
        <v>1</v>
      </c>
      <c r="B8" s="367" t="s">
        <v>231</v>
      </c>
      <c r="C8" s="40" t="s">
        <v>12</v>
      </c>
      <c r="D8" s="358" t="s">
        <v>15</v>
      </c>
      <c r="E8" s="356" t="s">
        <v>8</v>
      </c>
      <c r="F8" s="359" t="s">
        <v>13</v>
      </c>
      <c r="G8" s="357" t="s">
        <v>9</v>
      </c>
      <c r="H8" s="15"/>
      <c r="J8" s="43"/>
      <c r="N8" s="14"/>
    </row>
    <row r="9" spans="1:14" s="13" customFormat="1" ht="18">
      <c r="A9" s="55"/>
      <c r="B9" s="56"/>
      <c r="C9" s="60" t="s">
        <v>29</v>
      </c>
      <c r="D9" s="57"/>
      <c r="E9" s="58"/>
      <c r="F9" s="58"/>
      <c r="G9" s="59"/>
      <c r="H9" s="15">
        <f>G9/$G$52</f>
        <v>0</v>
      </c>
      <c r="J9" s="43"/>
      <c r="N9" s="14"/>
    </row>
    <row r="10" spans="1:14" s="13" customFormat="1" ht="18">
      <c r="A10" s="51" t="s">
        <v>17</v>
      </c>
      <c r="B10" s="48" t="s">
        <v>159</v>
      </c>
      <c r="C10" s="54" t="str">
        <f>UPPER("Veículo leve - pick up (97kw)")</f>
        <v>VEÍCULO LEVE - PICK UP (97KW)</v>
      </c>
      <c r="D10" s="52" t="s">
        <v>11</v>
      </c>
      <c r="E10" s="47">
        <v>8</v>
      </c>
      <c r="F10" s="47">
        <v>10.83</v>
      </c>
      <c r="G10" s="53">
        <f>E10*F10</f>
        <v>86.64</v>
      </c>
      <c r="H10" s="15">
        <f>G10/$G$52</f>
        <v>9.9698145281077399E-4</v>
      </c>
      <c r="J10" s="43"/>
      <c r="N10" s="14"/>
    </row>
    <row r="11" spans="1:14" s="13" customFormat="1" ht="18">
      <c r="A11" s="51"/>
      <c r="B11" s="48"/>
      <c r="C11" s="61" t="s">
        <v>162</v>
      </c>
      <c r="D11" s="52"/>
      <c r="E11" s="47"/>
      <c r="F11" s="47"/>
      <c r="G11" s="53">
        <f t="shared" ref="G11:G21" si="0">E11*F11</f>
        <v>0</v>
      </c>
      <c r="H11" s="15">
        <f>G11/$G$52</f>
        <v>0</v>
      </c>
      <c r="J11" s="43"/>
      <c r="N11" s="14"/>
    </row>
    <row r="12" spans="1:14" s="13" customFormat="1" ht="18">
      <c r="A12" s="51" t="s">
        <v>18</v>
      </c>
      <c r="B12" s="48">
        <v>90776</v>
      </c>
      <c r="C12" s="49" t="s">
        <v>164</v>
      </c>
      <c r="D12" s="52" t="s">
        <v>11</v>
      </c>
      <c r="E12" s="47">
        <f>5*8</f>
        <v>40</v>
      </c>
      <c r="F12" s="47">
        <v>29.14</v>
      </c>
      <c r="G12" s="53">
        <f t="shared" si="0"/>
        <v>1165.5999999999999</v>
      </c>
      <c r="H12" s="15"/>
      <c r="J12" s="43"/>
      <c r="N12" s="14"/>
    </row>
    <row r="13" spans="1:14" s="13" customFormat="1" ht="18">
      <c r="A13" s="51" t="s">
        <v>19</v>
      </c>
      <c r="B13" s="48">
        <v>88264</v>
      </c>
      <c r="C13" s="49" t="s">
        <v>27</v>
      </c>
      <c r="D13" s="52" t="s">
        <v>11</v>
      </c>
      <c r="E13" s="47">
        <f>E12*2</f>
        <v>80</v>
      </c>
      <c r="F13" s="47">
        <v>24.65</v>
      </c>
      <c r="G13" s="53">
        <f t="shared" si="0"/>
        <v>1972</v>
      </c>
      <c r="H13" s="15">
        <f>G13/$G$52</f>
        <v>2.2692144793892501E-2</v>
      </c>
      <c r="J13" s="43"/>
      <c r="N13" s="14"/>
    </row>
    <row r="14" spans="1:14" s="13" customFormat="1" ht="18">
      <c r="A14" s="51" t="s">
        <v>20</v>
      </c>
      <c r="B14" s="48">
        <v>88247</v>
      </c>
      <c r="C14" s="49" t="s">
        <v>26</v>
      </c>
      <c r="D14" s="52" t="s">
        <v>11</v>
      </c>
      <c r="E14" s="47">
        <f>E12*5</f>
        <v>200</v>
      </c>
      <c r="F14" s="47">
        <v>19.27</v>
      </c>
      <c r="G14" s="53">
        <f t="shared" si="0"/>
        <v>3854</v>
      </c>
      <c r="H14" s="15">
        <f>G14/$G$52</f>
        <v>4.4348644034311206E-2</v>
      </c>
      <c r="J14" s="43"/>
      <c r="N14" s="14"/>
    </row>
    <row r="15" spans="1:14" s="13" customFormat="1" ht="36">
      <c r="A15" s="51" t="s">
        <v>21</v>
      </c>
      <c r="B15" s="48">
        <v>1015</v>
      </c>
      <c r="C15" s="49" t="s">
        <v>170</v>
      </c>
      <c r="D15" s="52" t="s">
        <v>0</v>
      </c>
      <c r="E15" s="47">
        <v>50</v>
      </c>
      <c r="F15" s="47">
        <v>176.96</v>
      </c>
      <c r="G15" s="53">
        <f t="shared" si="0"/>
        <v>8848</v>
      </c>
      <c r="H15" s="15">
        <f>G15/$G$52</f>
        <v>0.1018154650792905</v>
      </c>
      <c r="J15" s="43"/>
      <c r="N15" s="14"/>
    </row>
    <row r="16" spans="1:14" s="13" customFormat="1" ht="18">
      <c r="A16" s="51" t="s">
        <v>22</v>
      </c>
      <c r="B16" s="48">
        <v>955</v>
      </c>
      <c r="C16" s="49" t="s">
        <v>163</v>
      </c>
      <c r="D16" s="52" t="s">
        <v>0</v>
      </c>
      <c r="E16" s="47">
        <v>500</v>
      </c>
      <c r="F16" s="47">
        <v>55.84</v>
      </c>
      <c r="G16" s="53">
        <f t="shared" si="0"/>
        <v>27920</v>
      </c>
      <c r="H16" s="15">
        <f>G16/$G$52</f>
        <v>0.32128026503320417</v>
      </c>
      <c r="J16" s="43"/>
      <c r="N16" s="14"/>
    </row>
    <row r="17" spans="1:14" s="13" customFormat="1" ht="18">
      <c r="A17" s="51" t="s">
        <v>23</v>
      </c>
      <c r="B17" s="48">
        <v>867</v>
      </c>
      <c r="C17" s="49" t="s">
        <v>178</v>
      </c>
      <c r="D17" s="52" t="s">
        <v>0</v>
      </c>
      <c r="E17" s="47">
        <v>170</v>
      </c>
      <c r="F17" s="47">
        <v>28.82</v>
      </c>
      <c r="G17" s="53">
        <f t="shared" si="0"/>
        <v>4899.3999999999996</v>
      </c>
      <c r="H17" s="15"/>
      <c r="J17" s="43"/>
      <c r="N17" s="14"/>
    </row>
    <row r="18" spans="1:14" s="13" customFormat="1" ht="18">
      <c r="A18" s="51" t="s">
        <v>168</v>
      </c>
      <c r="B18" s="48" t="s">
        <v>173</v>
      </c>
      <c r="C18" s="49" t="str">
        <f>UPPER("Terminal de compressão para cabo de 240 mm2")</f>
        <v>TERMINAL DE COMPRESSÃO PARA CABO DE 240 MM2</v>
      </c>
      <c r="D18" s="52" t="s">
        <v>15</v>
      </c>
      <c r="E18" s="47">
        <v>16</v>
      </c>
      <c r="F18" s="47">
        <v>42.59</v>
      </c>
      <c r="G18" s="53">
        <f t="shared" si="0"/>
        <v>681.44</v>
      </c>
      <c r="H18" s="15">
        <f t="shared" ref="H18:H31" si="1">G18/$G$52</f>
        <v>7.8414478439909271E-3</v>
      </c>
      <c r="J18" s="43"/>
      <c r="N18" s="14"/>
    </row>
    <row r="19" spans="1:14" s="13" customFormat="1" ht="18">
      <c r="A19" s="51" t="s">
        <v>24</v>
      </c>
      <c r="B19" s="360" t="s">
        <v>176</v>
      </c>
      <c r="C19" s="361" t="s">
        <v>177</v>
      </c>
      <c r="D19" s="72" t="s">
        <v>175</v>
      </c>
      <c r="E19" s="362">
        <v>8</v>
      </c>
      <c r="F19" s="363">
        <v>155.22</v>
      </c>
      <c r="G19" s="53">
        <f t="shared" si="0"/>
        <v>1241.76</v>
      </c>
      <c r="H19" s="15">
        <f t="shared" si="1"/>
        <v>1.428914691646245E-2</v>
      </c>
      <c r="J19" s="43"/>
      <c r="N19" s="14"/>
    </row>
    <row r="20" spans="1:14" s="13" customFormat="1" ht="54">
      <c r="A20" s="51" t="s">
        <v>25</v>
      </c>
      <c r="B20" s="48" t="s">
        <v>174</v>
      </c>
      <c r="C20" s="49" t="s">
        <v>230</v>
      </c>
      <c r="D20" s="52" t="s">
        <v>15</v>
      </c>
      <c r="E20" s="47">
        <v>6</v>
      </c>
      <c r="F20" s="47">
        <f>6678.8/6</f>
        <v>1113.1333333333334</v>
      </c>
      <c r="G20" s="53">
        <f t="shared" si="0"/>
        <v>6678.8000000000011</v>
      </c>
      <c r="H20" s="15">
        <f t="shared" si="1"/>
        <v>7.6854105806008752E-2</v>
      </c>
      <c r="J20" s="43"/>
      <c r="N20" s="14"/>
    </row>
    <row r="21" spans="1:14" s="13" customFormat="1" ht="18">
      <c r="A21" s="51" t="s">
        <v>169</v>
      </c>
      <c r="B21" s="343" t="s">
        <v>233</v>
      </c>
      <c r="C21" s="49" t="str">
        <f>UPPER("Fusível HH 15KV de 2.5A a 50A - 15A")</f>
        <v>FUSÍVEL HH 15KV DE 2.5A A 50A - 15A</v>
      </c>
      <c r="D21" s="52" t="s">
        <v>15</v>
      </c>
      <c r="E21" s="149">
        <v>6</v>
      </c>
      <c r="F21" s="47">
        <v>163.38</v>
      </c>
      <c r="G21" s="53">
        <f t="shared" si="0"/>
        <v>980.28</v>
      </c>
      <c r="H21" s="15">
        <f t="shared" si="1"/>
        <v>1.1280251368436583E-2</v>
      </c>
      <c r="J21" s="43"/>
      <c r="N21" s="14"/>
    </row>
    <row r="22" spans="1:14" s="13" customFormat="1" ht="18">
      <c r="A22" s="51" t="s">
        <v>172</v>
      </c>
      <c r="B22" s="343">
        <v>20111</v>
      </c>
      <c r="C22" s="49" t="s">
        <v>171</v>
      </c>
      <c r="D22" s="52" t="s">
        <v>15</v>
      </c>
      <c r="E22" s="149">
        <v>8</v>
      </c>
      <c r="F22" s="47">
        <v>8.16</v>
      </c>
      <c r="G22" s="53">
        <f t="shared" ref="G22" si="2">E22*F22</f>
        <v>65.28</v>
      </c>
      <c r="H22" s="15">
        <f t="shared" si="1"/>
        <v>7.511882414529932E-4</v>
      </c>
      <c r="J22" s="43"/>
      <c r="N22" s="14"/>
    </row>
    <row r="23" spans="1:14" s="13" customFormat="1" ht="18">
      <c r="A23" s="51"/>
      <c r="B23" s="343"/>
      <c r="C23" s="364" t="s">
        <v>179</v>
      </c>
      <c r="D23" s="52"/>
      <c r="E23" s="149"/>
      <c r="F23" s="47"/>
      <c r="G23" s="53">
        <f t="shared" ref="G23:G49" si="3">E23*F23</f>
        <v>0</v>
      </c>
      <c r="H23" s="15">
        <f t="shared" si="1"/>
        <v>0</v>
      </c>
      <c r="J23" s="43"/>
      <c r="N23" s="14"/>
    </row>
    <row r="24" spans="1:14" s="13" customFormat="1" ht="18">
      <c r="A24" s="51" t="s">
        <v>191</v>
      </c>
      <c r="B24" s="343" t="s">
        <v>186</v>
      </c>
      <c r="C24" s="49" t="s">
        <v>180</v>
      </c>
      <c r="D24" s="52" t="s">
        <v>184</v>
      </c>
      <c r="E24" s="149">
        <v>0.5</v>
      </c>
      <c r="F24" s="47">
        <v>190.75</v>
      </c>
      <c r="G24" s="53">
        <f t="shared" si="3"/>
        <v>95.375</v>
      </c>
      <c r="H24" s="15">
        <f t="shared" si="1"/>
        <v>1.0974966073618142E-3</v>
      </c>
      <c r="J24" s="43"/>
      <c r="N24" s="14"/>
    </row>
    <row r="25" spans="1:14" s="13" customFormat="1" ht="18">
      <c r="A25" s="51" t="s">
        <v>192</v>
      </c>
      <c r="B25" s="343">
        <v>93358</v>
      </c>
      <c r="C25" s="49" t="s">
        <v>181</v>
      </c>
      <c r="D25" s="52" t="s">
        <v>184</v>
      </c>
      <c r="E25" s="149">
        <v>0.5</v>
      </c>
      <c r="F25" s="47">
        <v>67.25</v>
      </c>
      <c r="G25" s="53">
        <f t="shared" si="3"/>
        <v>33.625</v>
      </c>
      <c r="H25" s="15">
        <f t="shared" si="1"/>
        <v>3.8692868595062647E-4</v>
      </c>
      <c r="J25" s="43"/>
      <c r="N25" s="14"/>
    </row>
    <row r="26" spans="1:14" s="13" customFormat="1" ht="18">
      <c r="A26" s="51" t="s">
        <v>193</v>
      </c>
      <c r="B26" s="343">
        <v>96995</v>
      </c>
      <c r="C26" s="49" t="s">
        <v>185</v>
      </c>
      <c r="D26" s="52" t="s">
        <v>184</v>
      </c>
      <c r="E26" s="149">
        <v>0.5</v>
      </c>
      <c r="F26" s="47">
        <v>40.770000000000003</v>
      </c>
      <c r="G26" s="53">
        <f t="shared" si="3"/>
        <v>20.385000000000002</v>
      </c>
      <c r="H26" s="15">
        <f t="shared" si="1"/>
        <v>2.3457371786181474E-4</v>
      </c>
      <c r="J26" s="43"/>
      <c r="N26" s="14"/>
    </row>
    <row r="27" spans="1:14" s="13" customFormat="1" ht="18">
      <c r="A27" s="51" t="s">
        <v>194</v>
      </c>
      <c r="B27" s="343">
        <v>94996</v>
      </c>
      <c r="C27" s="49" t="s">
        <v>182</v>
      </c>
      <c r="D27" s="52" t="s">
        <v>187</v>
      </c>
      <c r="E27" s="149">
        <v>3</v>
      </c>
      <c r="F27" s="47">
        <v>105.3</v>
      </c>
      <c r="G27" s="53">
        <f t="shared" si="3"/>
        <v>315.89999999999998</v>
      </c>
      <c r="H27" s="15">
        <f t="shared" si="1"/>
        <v>3.6351158926930228E-3</v>
      </c>
      <c r="J27" s="43"/>
      <c r="N27" s="14"/>
    </row>
    <row r="28" spans="1:14" s="13" customFormat="1" ht="18" customHeight="1">
      <c r="A28" s="51" t="s">
        <v>195</v>
      </c>
      <c r="B28" s="343" t="s">
        <v>189</v>
      </c>
      <c r="C28" s="49" t="str">
        <f>UPPER("Canaleta em tijolo maciço 45x40cm com tampa de concreto")</f>
        <v>CANALETA EM TIJOLO MACIÇO 45X40CM COM TAMPA DE CONCRETO</v>
      </c>
      <c r="D28" s="52" t="s">
        <v>0</v>
      </c>
      <c r="E28" s="149">
        <v>11.5</v>
      </c>
      <c r="F28" s="47">
        <v>142.35</v>
      </c>
      <c r="G28" s="53">
        <f t="shared" si="3"/>
        <v>1637.0249999999999</v>
      </c>
      <c r="H28" s="15">
        <f t="shared" si="1"/>
        <v>1.8837529579727116E-2</v>
      </c>
      <c r="J28" s="43"/>
      <c r="N28" s="14"/>
    </row>
    <row r="29" spans="1:14" s="13" customFormat="1" ht="18" customHeight="1">
      <c r="A29" s="51" t="s">
        <v>204</v>
      </c>
      <c r="B29" s="343">
        <v>87893</v>
      </c>
      <c r="C29" s="49" t="s">
        <v>217</v>
      </c>
      <c r="D29" s="52" t="s">
        <v>187</v>
      </c>
      <c r="E29" s="149">
        <f>E28*0.5*3</f>
        <v>17.25</v>
      </c>
      <c r="F29" s="47">
        <v>6.41</v>
      </c>
      <c r="G29" s="53">
        <f t="shared" si="3"/>
        <v>110.57250000000001</v>
      </c>
      <c r="H29" s="15">
        <f t="shared" si="1"/>
        <v>1.2723768662386808E-3</v>
      </c>
      <c r="J29" s="43"/>
      <c r="N29" s="14"/>
    </row>
    <row r="30" spans="1:14" s="13" customFormat="1" ht="18" customHeight="1">
      <c r="A30" s="51" t="s">
        <v>205</v>
      </c>
      <c r="B30" s="343">
        <v>87530</v>
      </c>
      <c r="C30" s="49" t="s">
        <v>218</v>
      </c>
      <c r="D30" s="52" t="s">
        <v>187</v>
      </c>
      <c r="E30" s="149">
        <f>E29</f>
        <v>17.25</v>
      </c>
      <c r="F30" s="47">
        <v>35.450000000000003</v>
      </c>
      <c r="G30" s="53">
        <f t="shared" si="3"/>
        <v>611.51250000000005</v>
      </c>
      <c r="H30" s="15">
        <f t="shared" si="1"/>
        <v>7.0367800168738281E-3</v>
      </c>
      <c r="J30" s="43"/>
      <c r="N30" s="14"/>
    </row>
    <row r="31" spans="1:14" s="13" customFormat="1" ht="36">
      <c r="A31" s="51" t="s">
        <v>206</v>
      </c>
      <c r="B31" s="343" t="s">
        <v>224</v>
      </c>
      <c r="C31" s="49" t="str">
        <f>UPPER("Pintura para interiores, sobre paredes ou tetos, com lixamento, aplicação de 01 demão de líquido selador e 02 demãos de tinta pva latex convencional")</f>
        <v>PINTURA PARA INTERIORES, SOBRE PAREDES OU TETOS, COM LIXAMENTO, APLICAÇÃO DE 01 DEMÃO DE LÍQUIDO SELADOR E 02 DEMÃOS DE TINTA PVA LATEX CONVENCIONAL</v>
      </c>
      <c r="D31" s="52" t="s">
        <v>187</v>
      </c>
      <c r="E31" s="149">
        <f>E30</f>
        <v>17.25</v>
      </c>
      <c r="F31" s="47">
        <v>31.2</v>
      </c>
      <c r="G31" s="53">
        <f t="shared" si="3"/>
        <v>538.19999999999993</v>
      </c>
      <c r="H31" s="15">
        <f t="shared" si="1"/>
        <v>6.1931604097732974E-3</v>
      </c>
      <c r="J31" s="43"/>
      <c r="N31" s="14"/>
    </row>
    <row r="32" spans="1:14" s="13" customFormat="1" ht="18">
      <c r="A32" s="51" t="s">
        <v>207</v>
      </c>
      <c r="B32" s="343" t="s">
        <v>188</v>
      </c>
      <c r="C32" s="49" t="str">
        <f>UPPER("Tampa de concreto ARMADO para caixas de passagem 1,00x1,00mx0,07m")</f>
        <v>TAMPA DE CONCRETO ARMADO PARA CAIXAS DE PASSAGEM 1,00X1,00MX0,07M</v>
      </c>
      <c r="D32" s="52" t="s">
        <v>15</v>
      </c>
      <c r="E32" s="149">
        <v>1</v>
      </c>
      <c r="F32" s="47">
        <v>121.77</v>
      </c>
      <c r="G32" s="53">
        <f t="shared" si="3"/>
        <v>121.77</v>
      </c>
      <c r="H32" s="15">
        <f t="shared" ref="H32:H41" si="4">G32/$G$52</f>
        <v>1.4012284338500455E-3</v>
      </c>
      <c r="J32" s="43"/>
      <c r="N32" s="14"/>
    </row>
    <row r="33" spans="1:14" s="13" customFormat="1" ht="18">
      <c r="A33" s="51"/>
      <c r="B33" s="343"/>
      <c r="C33" s="364" t="s">
        <v>183</v>
      </c>
      <c r="D33" s="52"/>
      <c r="E33" s="149"/>
      <c r="F33" s="47"/>
      <c r="G33" s="53">
        <f t="shared" si="3"/>
        <v>0</v>
      </c>
      <c r="H33" s="15">
        <f t="shared" si="4"/>
        <v>0</v>
      </c>
      <c r="J33" s="43"/>
      <c r="N33" s="14"/>
    </row>
    <row r="34" spans="1:14" s="13" customFormat="1" ht="18">
      <c r="A34" s="51" t="s">
        <v>208</v>
      </c>
      <c r="B34" s="343">
        <v>39255</v>
      </c>
      <c r="C34" s="49" t="s">
        <v>196</v>
      </c>
      <c r="D34" s="365" t="s">
        <v>0</v>
      </c>
      <c r="E34" s="149">
        <f>E41*5</f>
        <v>45</v>
      </c>
      <c r="F34" s="366">
        <v>12.59</v>
      </c>
      <c r="G34" s="53">
        <f t="shared" si="3"/>
        <v>566.54999999999995</v>
      </c>
      <c r="H34" s="15">
        <f t="shared" si="4"/>
        <v>6.5193887591175432E-3</v>
      </c>
      <c r="J34" s="43"/>
      <c r="N34" s="14"/>
    </row>
    <row r="35" spans="1:14" s="13" customFormat="1" ht="18">
      <c r="A35" s="51" t="s">
        <v>209</v>
      </c>
      <c r="B35" s="343" t="s">
        <v>197</v>
      </c>
      <c r="C35" s="49" t="s">
        <v>198</v>
      </c>
      <c r="D35" s="365" t="s">
        <v>15</v>
      </c>
      <c r="E35" s="149">
        <f>E34</f>
        <v>45</v>
      </c>
      <c r="F35" s="366">
        <v>5.93</v>
      </c>
      <c r="G35" s="53">
        <f t="shared" si="3"/>
        <v>266.84999999999997</v>
      </c>
      <c r="H35" s="15">
        <f t="shared" si="4"/>
        <v>3.0706890660498038E-3</v>
      </c>
      <c r="J35" s="43"/>
      <c r="N35" s="14"/>
    </row>
    <row r="36" spans="1:14" s="13" customFormat="1" ht="18">
      <c r="A36" s="51" t="s">
        <v>210</v>
      </c>
      <c r="B36" s="343">
        <v>7568</v>
      </c>
      <c r="C36" s="49" t="s">
        <v>199</v>
      </c>
      <c r="D36" s="365" t="s">
        <v>15</v>
      </c>
      <c r="E36" s="149">
        <f>E35*2</f>
        <v>90</v>
      </c>
      <c r="F36" s="366">
        <v>0.61</v>
      </c>
      <c r="G36" s="53">
        <f t="shared" si="3"/>
        <v>54.9</v>
      </c>
      <c r="H36" s="15">
        <f t="shared" si="4"/>
        <v>6.317437876190154E-4</v>
      </c>
      <c r="J36" s="43"/>
      <c r="N36" s="14"/>
    </row>
    <row r="37" spans="1:14" s="13" customFormat="1" ht="18">
      <c r="A37" s="51" t="s">
        <v>211</v>
      </c>
      <c r="B37" s="343" t="s">
        <v>197</v>
      </c>
      <c r="C37" s="49" t="s">
        <v>200</v>
      </c>
      <c r="D37" s="365" t="s">
        <v>15</v>
      </c>
      <c r="E37" s="149">
        <f>E41</f>
        <v>9</v>
      </c>
      <c r="F37" s="47">
        <v>11.49</v>
      </c>
      <c r="G37" s="53">
        <f t="shared" si="3"/>
        <v>103.41</v>
      </c>
      <c r="H37" s="15">
        <f t="shared" si="4"/>
        <v>1.1899567409413912E-3</v>
      </c>
      <c r="J37" s="43"/>
      <c r="N37" s="14"/>
    </row>
    <row r="38" spans="1:14" s="13" customFormat="1" ht="18">
      <c r="A38" s="51" t="s">
        <v>212</v>
      </c>
      <c r="B38" s="343" t="s">
        <v>197</v>
      </c>
      <c r="C38" s="49" t="s">
        <v>201</v>
      </c>
      <c r="D38" s="365" t="s">
        <v>15</v>
      </c>
      <c r="E38" s="149">
        <v>20</v>
      </c>
      <c r="F38" s="47">
        <v>6.34</v>
      </c>
      <c r="G38" s="53">
        <f t="shared" si="3"/>
        <v>126.8</v>
      </c>
      <c r="H38" s="15">
        <f t="shared" si="4"/>
        <v>1.4591095131164143E-3</v>
      </c>
      <c r="J38" s="43"/>
      <c r="N38" s="14"/>
    </row>
    <row r="39" spans="1:14" s="13" customFormat="1" ht="18">
      <c r="A39" s="51" t="s">
        <v>213</v>
      </c>
      <c r="B39" s="343" t="s">
        <v>197</v>
      </c>
      <c r="C39" s="49" t="s">
        <v>225</v>
      </c>
      <c r="D39" s="365" t="s">
        <v>15</v>
      </c>
      <c r="E39" s="149">
        <v>10</v>
      </c>
      <c r="F39" s="47">
        <v>1.17</v>
      </c>
      <c r="G39" s="53">
        <f t="shared" si="3"/>
        <v>11.7</v>
      </c>
      <c r="H39" s="15">
        <f t="shared" si="4"/>
        <v>1.3463392195159343E-4</v>
      </c>
      <c r="J39" s="43"/>
      <c r="N39" s="14"/>
    </row>
    <row r="40" spans="1:14" s="13" customFormat="1" ht="18">
      <c r="A40" s="51" t="s">
        <v>214</v>
      </c>
      <c r="B40" s="343">
        <v>34653</v>
      </c>
      <c r="C40" s="49" t="s">
        <v>227</v>
      </c>
      <c r="D40" s="52" t="s">
        <v>15</v>
      </c>
      <c r="E40" s="149">
        <f>E41*2</f>
        <v>18</v>
      </c>
      <c r="F40" s="47">
        <v>8.34</v>
      </c>
      <c r="G40" s="53">
        <f t="shared" si="3"/>
        <v>150.12</v>
      </c>
      <c r="H40" s="15">
        <f t="shared" si="4"/>
        <v>1.7274567831942914E-3</v>
      </c>
      <c r="J40" s="43"/>
      <c r="N40" s="14"/>
    </row>
    <row r="41" spans="1:14" s="13" customFormat="1" ht="36">
      <c r="A41" s="51" t="s">
        <v>215</v>
      </c>
      <c r="B41" s="343">
        <v>39801</v>
      </c>
      <c r="C41" s="49" t="s">
        <v>229</v>
      </c>
      <c r="D41" s="52" t="s">
        <v>15</v>
      </c>
      <c r="E41" s="149">
        <v>9</v>
      </c>
      <c r="F41" s="47">
        <v>65.83</v>
      </c>
      <c r="G41" s="53">
        <f t="shared" si="3"/>
        <v>592.47</v>
      </c>
      <c r="H41" s="15">
        <f t="shared" si="4"/>
        <v>6.8176546785179972E-3</v>
      </c>
      <c r="J41" s="43"/>
      <c r="N41" s="14"/>
    </row>
    <row r="42" spans="1:14" s="13" customFormat="1" ht="18">
      <c r="A42" s="51" t="s">
        <v>216</v>
      </c>
      <c r="B42" s="343">
        <v>12015</v>
      </c>
      <c r="C42" s="49" t="s">
        <v>202</v>
      </c>
      <c r="D42" s="52" t="s">
        <v>15</v>
      </c>
      <c r="E42" s="149">
        <v>15</v>
      </c>
      <c r="F42" s="47">
        <v>8.15</v>
      </c>
      <c r="G42" s="53">
        <f t="shared" si="3"/>
        <v>122.25</v>
      </c>
      <c r="H42" s="15">
        <f t="shared" ref="H42:H45" si="5">G42/$G$52</f>
        <v>1.4067518768019057E-3</v>
      </c>
      <c r="J42" s="43"/>
      <c r="N42" s="14"/>
    </row>
    <row r="43" spans="1:14" s="13" customFormat="1" ht="18">
      <c r="A43" s="51" t="s">
        <v>220</v>
      </c>
      <c r="B43" s="343">
        <v>7543</v>
      </c>
      <c r="C43" s="49" t="s">
        <v>203</v>
      </c>
      <c r="D43" s="52" t="s">
        <v>15</v>
      </c>
      <c r="E43" s="149">
        <f>E42</f>
        <v>15</v>
      </c>
      <c r="F43" s="47">
        <v>3.4</v>
      </c>
      <c r="G43" s="53">
        <f t="shared" si="3"/>
        <v>51</v>
      </c>
      <c r="H43" s="15">
        <f t="shared" si="5"/>
        <v>5.868658136351509E-4</v>
      </c>
      <c r="J43" s="43"/>
      <c r="N43" s="14"/>
    </row>
    <row r="44" spans="1:14" s="13" customFormat="1" ht="36">
      <c r="A44" s="51" t="s">
        <v>221</v>
      </c>
      <c r="B44" s="343">
        <v>1014</v>
      </c>
      <c r="C44" s="49" t="s">
        <v>219</v>
      </c>
      <c r="D44" s="52" t="s">
        <v>0</v>
      </c>
      <c r="E44" s="149">
        <f>E34*10</f>
        <v>450</v>
      </c>
      <c r="F44" s="47">
        <v>1.72</v>
      </c>
      <c r="G44" s="53">
        <f t="shared" si="3"/>
        <v>774</v>
      </c>
      <c r="H44" s="15">
        <f t="shared" si="5"/>
        <v>8.9065517598746428E-3</v>
      </c>
      <c r="J44" s="43"/>
      <c r="N44" s="14"/>
    </row>
    <row r="45" spans="1:14" s="13" customFormat="1" ht="18">
      <c r="A45" s="51" t="s">
        <v>222</v>
      </c>
      <c r="B45" s="343" t="s">
        <v>190</v>
      </c>
      <c r="C45" s="49" t="str">
        <f>UPPER("Fornecimento de cabo multiplexado para rede 3x1x16+16mm2")</f>
        <v>FORNECIMENTO DE CABO MULTIPLEXADO PARA REDE 3X1X16+16MM2</v>
      </c>
      <c r="D45" s="52" t="s">
        <v>0</v>
      </c>
      <c r="E45" s="149">
        <v>200</v>
      </c>
      <c r="F45" s="47">
        <v>11.05</v>
      </c>
      <c r="G45" s="53">
        <f t="shared" si="3"/>
        <v>2210</v>
      </c>
      <c r="H45" s="15">
        <f t="shared" si="5"/>
        <v>2.5430851924189871E-2</v>
      </c>
      <c r="J45" s="43"/>
      <c r="N45" s="14"/>
    </row>
    <row r="46" spans="1:14" s="13" customFormat="1" ht="18">
      <c r="A46" s="51" t="s">
        <v>223</v>
      </c>
      <c r="B46" s="48">
        <v>88264</v>
      </c>
      <c r="C46" s="49" t="s">
        <v>27</v>
      </c>
      <c r="D46" s="52" t="s">
        <v>11</v>
      </c>
      <c r="E46" s="47">
        <v>40</v>
      </c>
      <c r="F46" s="47">
        <f>F13</f>
        <v>24.65</v>
      </c>
      <c r="G46" s="53">
        <f t="shared" si="3"/>
        <v>986</v>
      </c>
      <c r="H46" s="15">
        <f t="shared" ref="H46:H53" si="6">G46/$G$52</f>
        <v>1.1346072396946251E-2</v>
      </c>
      <c r="J46" s="43"/>
      <c r="N46" s="14"/>
    </row>
    <row r="47" spans="1:14" s="13" customFormat="1" ht="18">
      <c r="A47" s="51" t="s">
        <v>226</v>
      </c>
      <c r="B47" s="48">
        <v>88247</v>
      </c>
      <c r="C47" s="49" t="s">
        <v>26</v>
      </c>
      <c r="D47" s="52" t="s">
        <v>11</v>
      </c>
      <c r="E47" s="47">
        <v>80</v>
      </c>
      <c r="F47" s="47">
        <f>F14</f>
        <v>19.27</v>
      </c>
      <c r="G47" s="53">
        <f t="shared" si="3"/>
        <v>1541.6</v>
      </c>
      <c r="H47" s="15">
        <f t="shared" si="6"/>
        <v>1.7739457613724481E-2</v>
      </c>
      <c r="J47" s="43"/>
      <c r="N47" s="14"/>
    </row>
    <row r="48" spans="1:14" s="18" customFormat="1" ht="18">
      <c r="A48" s="51"/>
      <c r="B48" s="153"/>
      <c r="C48" s="355" t="s">
        <v>167</v>
      </c>
      <c r="D48" s="72"/>
      <c r="E48" s="149"/>
      <c r="F48" s="73"/>
      <c r="G48" s="53">
        <f t="shared" si="3"/>
        <v>0</v>
      </c>
      <c r="H48" s="15">
        <f t="shared" si="6"/>
        <v>0</v>
      </c>
      <c r="I48" s="17"/>
      <c r="J48" s="44"/>
      <c r="N48" s="19"/>
    </row>
    <row r="49" spans="1:14" s="18" customFormat="1" ht="18.75" thickBot="1">
      <c r="A49" s="51" t="s">
        <v>228</v>
      </c>
      <c r="B49" s="48" t="s">
        <v>159</v>
      </c>
      <c r="C49" s="54" t="str">
        <f>UPPER("Veículo leve - pick up (97kw)")</f>
        <v>VEÍCULO LEVE - PICK UP (97KW)</v>
      </c>
      <c r="D49" s="52" t="s">
        <v>11</v>
      </c>
      <c r="E49" s="47">
        <v>8</v>
      </c>
      <c r="F49" s="47">
        <f>F10</f>
        <v>10.83</v>
      </c>
      <c r="G49" s="53">
        <f t="shared" si="3"/>
        <v>86.64</v>
      </c>
      <c r="H49" s="15">
        <f t="shared" si="6"/>
        <v>9.9698145281077399E-4</v>
      </c>
      <c r="I49" s="17"/>
      <c r="J49" s="44"/>
      <c r="N49" s="19"/>
    </row>
    <row r="50" spans="1:14" s="18" customFormat="1" ht="21" thickBot="1">
      <c r="A50" s="39"/>
      <c r="B50" s="42"/>
      <c r="C50" s="42"/>
      <c r="D50" s="41"/>
      <c r="E50" s="368" t="s">
        <v>31</v>
      </c>
      <c r="F50" s="369"/>
      <c r="G50" s="345">
        <f>SUM(G10:G49)</f>
        <v>69521.855000000025</v>
      </c>
      <c r="H50" s="15">
        <f t="shared" si="6"/>
        <v>0.79999999999999993</v>
      </c>
      <c r="I50" s="17">
        <f>SUM(G9:G49)</f>
        <v>69521.855000000025</v>
      </c>
      <c r="J50" s="44"/>
      <c r="N50" s="19"/>
    </row>
    <row r="51" spans="1:14" s="13" customFormat="1" ht="21" thickBot="1">
      <c r="A51" s="20"/>
      <c r="B51" s="21"/>
      <c r="C51" s="22"/>
      <c r="D51" s="23"/>
      <c r="E51" s="24" t="s">
        <v>30</v>
      </c>
      <c r="F51" s="35">
        <v>0.25</v>
      </c>
      <c r="G51" s="344">
        <f>G50*F51</f>
        <v>17380.463750000006</v>
      </c>
      <c r="H51" s="15">
        <f t="shared" si="6"/>
        <v>0.19999999999999998</v>
      </c>
      <c r="J51" s="43"/>
      <c r="N51" s="14"/>
    </row>
    <row r="52" spans="1:14" s="13" customFormat="1" ht="21" thickBot="1">
      <c r="A52" s="26"/>
      <c r="B52" s="27"/>
      <c r="C52" s="28"/>
      <c r="D52" s="29"/>
      <c r="E52" s="25"/>
      <c r="F52" s="16" t="s">
        <v>10</v>
      </c>
      <c r="G52" s="346">
        <f>G50+G51</f>
        <v>86902.318750000035</v>
      </c>
      <c r="H52" s="15">
        <f t="shared" si="6"/>
        <v>1</v>
      </c>
      <c r="J52" s="43"/>
      <c r="N52" s="14"/>
    </row>
    <row r="53" spans="1:14" ht="16.5" thickBot="1">
      <c r="A53" s="62"/>
      <c r="B53" s="63"/>
      <c r="C53" s="64"/>
      <c r="D53" s="65"/>
      <c r="E53" s="66"/>
      <c r="F53" s="67"/>
      <c r="G53" s="68"/>
      <c r="H53" s="15">
        <f t="shared" si="6"/>
        <v>0</v>
      </c>
      <c r="J53" s="36"/>
      <c r="N53" s="5"/>
    </row>
  </sheetData>
  <mergeCells count="11">
    <mergeCell ref="E50:F50"/>
    <mergeCell ref="A7:C7"/>
    <mergeCell ref="D7:E7"/>
    <mergeCell ref="A1:D1"/>
    <mergeCell ref="A2:D2"/>
    <mergeCell ref="A5:C5"/>
    <mergeCell ref="D5:E5"/>
    <mergeCell ref="A6:C6"/>
    <mergeCell ref="D6:E6"/>
    <mergeCell ref="A3:D3"/>
    <mergeCell ref="D4:E4"/>
  </mergeCells>
  <conditionalFormatting sqref="I48:I50">
    <cfRule type="cellIs" dxfId="4" priority="115" stopIfTrue="1" operator="equal">
      <formula>#REF!</formula>
    </cfRule>
    <cfRule type="cellIs" dxfId="3" priority="116" stopIfTrue="1" operator="notEqual">
      <formula>#REF!</formula>
    </cfRule>
  </conditionalFormatting>
  <printOptions horizontalCentered="1"/>
  <pageMargins left="0.39370078740157483" right="0.39370078740157483" top="0.78740157480314965" bottom="0.59055118110236227" header="0.51181102362204722" footer="0.11811023622047245"/>
  <pageSetup paperSize="9" scale="70" orientation="landscape" horizontalDpi="4294967295" verticalDpi="4294967295" r:id="rId1"/>
  <headerFooter alignWithMargins="0">
    <oddFooter xml:space="preserve">&amp;LEng. Civil Inácio Alves
Crea/Ba 25.577-D&amp;CPágina &amp;P de &amp;N&amp;RCoordenação de Orçamento e Planejamento 
</oddFooter>
  </headerFooter>
  <rowBreaks count="1" manualBreakCount="1">
    <brk id="32" max="6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 sizeWithCells="1">
              <from>
                <xdr:col>6</xdr:col>
                <xdr:colOff>466725</xdr:colOff>
                <xdr:row>7</xdr:row>
                <xdr:rowOff>0</xdr:rowOff>
              </from>
              <to>
                <xdr:col>7</xdr:col>
                <xdr:colOff>0</xdr:colOff>
                <xdr:row>7</xdr:row>
                <xdr:rowOff>0</xdr:rowOff>
              </to>
            </anchor>
          </objectPr>
        </oleObject>
      </mc:Choice>
      <mc:Fallback>
        <oleObject progId="Word.Picture.8" shapeId="51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showZeros="0" view="pageBreakPreview" zoomScaleNormal="100" zoomScaleSheetLayoutView="100" workbookViewId="0">
      <selection activeCell="Q13" sqref="Q13"/>
    </sheetView>
  </sheetViews>
  <sheetFormatPr defaultRowHeight="12.75"/>
  <cols>
    <col min="1" max="1" width="10.85546875" style="145" customWidth="1"/>
    <col min="2" max="2" width="49.140625" style="76" customWidth="1"/>
    <col min="3" max="3" width="14" style="146" customWidth="1"/>
    <col min="4" max="4" width="9.42578125" style="146" customWidth="1"/>
    <col min="5" max="5" width="12.7109375" style="147" customWidth="1"/>
    <col min="6" max="6" width="14.140625" style="148" customWidth="1"/>
    <col min="7" max="7" width="9.42578125" style="76" customWidth="1"/>
    <col min="8" max="8" width="15.7109375" style="76" customWidth="1"/>
    <col min="9" max="12" width="11.7109375" style="76" hidden="1" customWidth="1"/>
    <col min="13" max="13" width="1" style="76" hidden="1" customWidth="1"/>
    <col min="14" max="14" width="5.7109375" style="76" customWidth="1"/>
    <col min="15" max="15" width="18.28515625" style="77" customWidth="1"/>
    <col min="16" max="16" width="9.140625" style="77"/>
    <col min="17" max="17" width="15.7109375" style="76" customWidth="1"/>
    <col min="18" max="234" width="9.140625" style="76"/>
    <col min="235" max="235" width="10.85546875" style="76" customWidth="1"/>
    <col min="236" max="236" width="49.140625" style="76" customWidth="1"/>
    <col min="237" max="237" width="14" style="76" customWidth="1"/>
    <col min="238" max="238" width="9.42578125" style="76" customWidth="1"/>
    <col min="239" max="239" width="12.7109375" style="76" customWidth="1"/>
    <col min="240" max="240" width="14.140625" style="76" customWidth="1"/>
    <col min="241" max="241" width="9.42578125" style="76" customWidth="1"/>
    <col min="242" max="242" width="15.7109375" style="76" customWidth="1"/>
    <col min="243" max="243" width="9.42578125" style="76" customWidth="1"/>
    <col min="244" max="244" width="15.7109375" style="76" customWidth="1"/>
    <col min="245" max="245" width="9.42578125" style="76" customWidth="1"/>
    <col min="246" max="246" width="15.7109375" style="76" customWidth="1"/>
    <col min="247" max="247" width="9.42578125" style="76" customWidth="1"/>
    <col min="248" max="248" width="15.7109375" style="76" customWidth="1"/>
    <col min="249" max="249" width="9.42578125" style="76" customWidth="1"/>
    <col min="250" max="250" width="15.7109375" style="76" customWidth="1"/>
    <col min="251" max="251" width="9.42578125" style="76" customWidth="1"/>
    <col min="252" max="252" width="15.7109375" style="76" customWidth="1"/>
    <col min="253" max="253" width="9.42578125" style="76" customWidth="1"/>
    <col min="254" max="254" width="15.7109375" style="76" customWidth="1"/>
    <col min="255" max="255" width="9.42578125" style="76" customWidth="1"/>
    <col min="256" max="256" width="15.7109375" style="76" customWidth="1"/>
    <col min="257" max="257" width="9.42578125" style="76" customWidth="1"/>
    <col min="258" max="258" width="15.7109375" style="76" customWidth="1"/>
    <col min="259" max="259" width="9.42578125" style="76" customWidth="1"/>
    <col min="260" max="260" width="15.7109375" style="76" customWidth="1"/>
    <col min="261" max="261" width="9.42578125" style="76" customWidth="1"/>
    <col min="262" max="262" width="15.7109375" style="76" customWidth="1"/>
    <col min="263" max="263" width="9.42578125" style="76" customWidth="1"/>
    <col min="264" max="264" width="15.7109375" style="76" customWidth="1"/>
    <col min="265" max="269" width="0" style="76" hidden="1" customWidth="1"/>
    <col min="270" max="270" width="5.7109375" style="76" customWidth="1"/>
    <col min="271" max="271" width="18.28515625" style="76" customWidth="1"/>
    <col min="272" max="272" width="9.140625" style="76"/>
    <col min="273" max="273" width="15.7109375" style="76" customWidth="1"/>
    <col min="274" max="490" width="9.140625" style="76"/>
    <col min="491" max="491" width="10.85546875" style="76" customWidth="1"/>
    <col min="492" max="492" width="49.140625" style="76" customWidth="1"/>
    <col min="493" max="493" width="14" style="76" customWidth="1"/>
    <col min="494" max="494" width="9.42578125" style="76" customWidth="1"/>
    <col min="495" max="495" width="12.7109375" style="76" customWidth="1"/>
    <col min="496" max="496" width="14.140625" style="76" customWidth="1"/>
    <col min="497" max="497" width="9.42578125" style="76" customWidth="1"/>
    <col min="498" max="498" width="15.7109375" style="76" customWidth="1"/>
    <col min="499" max="499" width="9.42578125" style="76" customWidth="1"/>
    <col min="500" max="500" width="15.7109375" style="76" customWidth="1"/>
    <col min="501" max="501" width="9.42578125" style="76" customWidth="1"/>
    <col min="502" max="502" width="15.7109375" style="76" customWidth="1"/>
    <col min="503" max="503" width="9.42578125" style="76" customWidth="1"/>
    <col min="504" max="504" width="15.7109375" style="76" customWidth="1"/>
    <col min="505" max="505" width="9.42578125" style="76" customWidth="1"/>
    <col min="506" max="506" width="15.7109375" style="76" customWidth="1"/>
    <col min="507" max="507" width="9.42578125" style="76" customWidth="1"/>
    <col min="508" max="508" width="15.7109375" style="76" customWidth="1"/>
    <col min="509" max="509" width="9.42578125" style="76" customWidth="1"/>
    <col min="510" max="510" width="15.7109375" style="76" customWidth="1"/>
    <col min="511" max="511" width="9.42578125" style="76" customWidth="1"/>
    <col min="512" max="512" width="15.7109375" style="76" customWidth="1"/>
    <col min="513" max="513" width="9.42578125" style="76" customWidth="1"/>
    <col min="514" max="514" width="15.7109375" style="76" customWidth="1"/>
    <col min="515" max="515" width="9.42578125" style="76" customWidth="1"/>
    <col min="516" max="516" width="15.7109375" style="76" customWidth="1"/>
    <col min="517" max="517" width="9.42578125" style="76" customWidth="1"/>
    <col min="518" max="518" width="15.7109375" style="76" customWidth="1"/>
    <col min="519" max="519" width="9.42578125" style="76" customWidth="1"/>
    <col min="520" max="520" width="15.7109375" style="76" customWidth="1"/>
    <col min="521" max="525" width="0" style="76" hidden="1" customWidth="1"/>
    <col min="526" max="526" width="5.7109375" style="76" customWidth="1"/>
    <col min="527" max="527" width="18.28515625" style="76" customWidth="1"/>
    <col min="528" max="528" width="9.140625" style="76"/>
    <col min="529" max="529" width="15.7109375" style="76" customWidth="1"/>
    <col min="530" max="746" width="9.140625" style="76"/>
    <col min="747" max="747" width="10.85546875" style="76" customWidth="1"/>
    <col min="748" max="748" width="49.140625" style="76" customWidth="1"/>
    <col min="749" max="749" width="14" style="76" customWidth="1"/>
    <col min="750" max="750" width="9.42578125" style="76" customWidth="1"/>
    <col min="751" max="751" width="12.7109375" style="76" customWidth="1"/>
    <col min="752" max="752" width="14.140625" style="76" customWidth="1"/>
    <col min="753" max="753" width="9.42578125" style="76" customWidth="1"/>
    <col min="754" max="754" width="15.7109375" style="76" customWidth="1"/>
    <col min="755" max="755" width="9.42578125" style="76" customWidth="1"/>
    <col min="756" max="756" width="15.7109375" style="76" customWidth="1"/>
    <col min="757" max="757" width="9.42578125" style="76" customWidth="1"/>
    <col min="758" max="758" width="15.7109375" style="76" customWidth="1"/>
    <col min="759" max="759" width="9.42578125" style="76" customWidth="1"/>
    <col min="760" max="760" width="15.7109375" style="76" customWidth="1"/>
    <col min="761" max="761" width="9.42578125" style="76" customWidth="1"/>
    <col min="762" max="762" width="15.7109375" style="76" customWidth="1"/>
    <col min="763" max="763" width="9.42578125" style="76" customWidth="1"/>
    <col min="764" max="764" width="15.7109375" style="76" customWidth="1"/>
    <col min="765" max="765" width="9.42578125" style="76" customWidth="1"/>
    <col min="766" max="766" width="15.7109375" style="76" customWidth="1"/>
    <col min="767" max="767" width="9.42578125" style="76" customWidth="1"/>
    <col min="768" max="768" width="15.7109375" style="76" customWidth="1"/>
    <col min="769" max="769" width="9.42578125" style="76" customWidth="1"/>
    <col min="770" max="770" width="15.7109375" style="76" customWidth="1"/>
    <col min="771" max="771" width="9.42578125" style="76" customWidth="1"/>
    <col min="772" max="772" width="15.7109375" style="76" customWidth="1"/>
    <col min="773" max="773" width="9.42578125" style="76" customWidth="1"/>
    <col min="774" max="774" width="15.7109375" style="76" customWidth="1"/>
    <col min="775" max="775" width="9.42578125" style="76" customWidth="1"/>
    <col min="776" max="776" width="15.7109375" style="76" customWidth="1"/>
    <col min="777" max="781" width="0" style="76" hidden="1" customWidth="1"/>
    <col min="782" max="782" width="5.7109375" style="76" customWidth="1"/>
    <col min="783" max="783" width="18.28515625" style="76" customWidth="1"/>
    <col min="784" max="784" width="9.140625" style="76"/>
    <col min="785" max="785" width="15.7109375" style="76" customWidth="1"/>
    <col min="786" max="1002" width="9.140625" style="76"/>
    <col min="1003" max="1003" width="10.85546875" style="76" customWidth="1"/>
    <col min="1004" max="1004" width="49.140625" style="76" customWidth="1"/>
    <col min="1005" max="1005" width="14" style="76" customWidth="1"/>
    <col min="1006" max="1006" width="9.42578125" style="76" customWidth="1"/>
    <col min="1007" max="1007" width="12.7109375" style="76" customWidth="1"/>
    <col min="1008" max="1008" width="14.140625" style="76" customWidth="1"/>
    <col min="1009" max="1009" width="9.42578125" style="76" customWidth="1"/>
    <col min="1010" max="1010" width="15.7109375" style="76" customWidth="1"/>
    <col min="1011" max="1011" width="9.42578125" style="76" customWidth="1"/>
    <col min="1012" max="1012" width="15.7109375" style="76" customWidth="1"/>
    <col min="1013" max="1013" width="9.42578125" style="76" customWidth="1"/>
    <col min="1014" max="1014" width="15.7109375" style="76" customWidth="1"/>
    <col min="1015" max="1015" width="9.42578125" style="76" customWidth="1"/>
    <col min="1016" max="1016" width="15.7109375" style="76" customWidth="1"/>
    <col min="1017" max="1017" width="9.42578125" style="76" customWidth="1"/>
    <col min="1018" max="1018" width="15.7109375" style="76" customWidth="1"/>
    <col min="1019" max="1019" width="9.42578125" style="76" customWidth="1"/>
    <col min="1020" max="1020" width="15.7109375" style="76" customWidth="1"/>
    <col min="1021" max="1021" width="9.42578125" style="76" customWidth="1"/>
    <col min="1022" max="1022" width="15.7109375" style="76" customWidth="1"/>
    <col min="1023" max="1023" width="9.42578125" style="76" customWidth="1"/>
    <col min="1024" max="1024" width="15.7109375" style="76" customWidth="1"/>
    <col min="1025" max="1025" width="9.42578125" style="76" customWidth="1"/>
    <col min="1026" max="1026" width="15.7109375" style="76" customWidth="1"/>
    <col min="1027" max="1027" width="9.42578125" style="76" customWidth="1"/>
    <col min="1028" max="1028" width="15.7109375" style="76" customWidth="1"/>
    <col min="1029" max="1029" width="9.42578125" style="76" customWidth="1"/>
    <col min="1030" max="1030" width="15.7109375" style="76" customWidth="1"/>
    <col min="1031" max="1031" width="9.42578125" style="76" customWidth="1"/>
    <col min="1032" max="1032" width="15.7109375" style="76" customWidth="1"/>
    <col min="1033" max="1037" width="0" style="76" hidden="1" customWidth="1"/>
    <col min="1038" max="1038" width="5.7109375" style="76" customWidth="1"/>
    <col min="1039" max="1039" width="18.28515625" style="76" customWidth="1"/>
    <col min="1040" max="1040" width="9.140625" style="76"/>
    <col min="1041" max="1041" width="15.7109375" style="76" customWidth="1"/>
    <col min="1042" max="1258" width="9.140625" style="76"/>
    <col min="1259" max="1259" width="10.85546875" style="76" customWidth="1"/>
    <col min="1260" max="1260" width="49.140625" style="76" customWidth="1"/>
    <col min="1261" max="1261" width="14" style="76" customWidth="1"/>
    <col min="1262" max="1262" width="9.42578125" style="76" customWidth="1"/>
    <col min="1263" max="1263" width="12.7109375" style="76" customWidth="1"/>
    <col min="1264" max="1264" width="14.140625" style="76" customWidth="1"/>
    <col min="1265" max="1265" width="9.42578125" style="76" customWidth="1"/>
    <col min="1266" max="1266" width="15.7109375" style="76" customWidth="1"/>
    <col min="1267" max="1267" width="9.42578125" style="76" customWidth="1"/>
    <col min="1268" max="1268" width="15.7109375" style="76" customWidth="1"/>
    <col min="1269" max="1269" width="9.42578125" style="76" customWidth="1"/>
    <col min="1270" max="1270" width="15.7109375" style="76" customWidth="1"/>
    <col min="1271" max="1271" width="9.42578125" style="76" customWidth="1"/>
    <col min="1272" max="1272" width="15.7109375" style="76" customWidth="1"/>
    <col min="1273" max="1273" width="9.42578125" style="76" customWidth="1"/>
    <col min="1274" max="1274" width="15.7109375" style="76" customWidth="1"/>
    <col min="1275" max="1275" width="9.42578125" style="76" customWidth="1"/>
    <col min="1276" max="1276" width="15.7109375" style="76" customWidth="1"/>
    <col min="1277" max="1277" width="9.42578125" style="76" customWidth="1"/>
    <col min="1278" max="1278" width="15.7109375" style="76" customWidth="1"/>
    <col min="1279" max="1279" width="9.42578125" style="76" customWidth="1"/>
    <col min="1280" max="1280" width="15.7109375" style="76" customWidth="1"/>
    <col min="1281" max="1281" width="9.42578125" style="76" customWidth="1"/>
    <col min="1282" max="1282" width="15.7109375" style="76" customWidth="1"/>
    <col min="1283" max="1283" width="9.42578125" style="76" customWidth="1"/>
    <col min="1284" max="1284" width="15.7109375" style="76" customWidth="1"/>
    <col min="1285" max="1285" width="9.42578125" style="76" customWidth="1"/>
    <col min="1286" max="1286" width="15.7109375" style="76" customWidth="1"/>
    <col min="1287" max="1287" width="9.42578125" style="76" customWidth="1"/>
    <col min="1288" max="1288" width="15.7109375" style="76" customWidth="1"/>
    <col min="1289" max="1293" width="0" style="76" hidden="1" customWidth="1"/>
    <col min="1294" max="1294" width="5.7109375" style="76" customWidth="1"/>
    <col min="1295" max="1295" width="18.28515625" style="76" customWidth="1"/>
    <col min="1296" max="1296" width="9.140625" style="76"/>
    <col min="1297" max="1297" width="15.7109375" style="76" customWidth="1"/>
    <col min="1298" max="1514" width="9.140625" style="76"/>
    <col min="1515" max="1515" width="10.85546875" style="76" customWidth="1"/>
    <col min="1516" max="1516" width="49.140625" style="76" customWidth="1"/>
    <col min="1517" max="1517" width="14" style="76" customWidth="1"/>
    <col min="1518" max="1518" width="9.42578125" style="76" customWidth="1"/>
    <col min="1519" max="1519" width="12.7109375" style="76" customWidth="1"/>
    <col min="1520" max="1520" width="14.140625" style="76" customWidth="1"/>
    <col min="1521" max="1521" width="9.42578125" style="76" customWidth="1"/>
    <col min="1522" max="1522" width="15.7109375" style="76" customWidth="1"/>
    <col min="1523" max="1523" width="9.42578125" style="76" customWidth="1"/>
    <col min="1524" max="1524" width="15.7109375" style="76" customWidth="1"/>
    <col min="1525" max="1525" width="9.42578125" style="76" customWidth="1"/>
    <col min="1526" max="1526" width="15.7109375" style="76" customWidth="1"/>
    <col min="1527" max="1527" width="9.42578125" style="76" customWidth="1"/>
    <col min="1528" max="1528" width="15.7109375" style="76" customWidth="1"/>
    <col min="1529" max="1529" width="9.42578125" style="76" customWidth="1"/>
    <col min="1530" max="1530" width="15.7109375" style="76" customWidth="1"/>
    <col min="1531" max="1531" width="9.42578125" style="76" customWidth="1"/>
    <col min="1532" max="1532" width="15.7109375" style="76" customWidth="1"/>
    <col min="1533" max="1533" width="9.42578125" style="76" customWidth="1"/>
    <col min="1534" max="1534" width="15.7109375" style="76" customWidth="1"/>
    <col min="1535" max="1535" width="9.42578125" style="76" customWidth="1"/>
    <col min="1536" max="1536" width="15.7109375" style="76" customWidth="1"/>
    <col min="1537" max="1537" width="9.42578125" style="76" customWidth="1"/>
    <col min="1538" max="1538" width="15.7109375" style="76" customWidth="1"/>
    <col min="1539" max="1539" width="9.42578125" style="76" customWidth="1"/>
    <col min="1540" max="1540" width="15.7109375" style="76" customWidth="1"/>
    <col min="1541" max="1541" width="9.42578125" style="76" customWidth="1"/>
    <col min="1542" max="1542" width="15.7109375" style="76" customWidth="1"/>
    <col min="1543" max="1543" width="9.42578125" style="76" customWidth="1"/>
    <col min="1544" max="1544" width="15.7109375" style="76" customWidth="1"/>
    <col min="1545" max="1549" width="0" style="76" hidden="1" customWidth="1"/>
    <col min="1550" max="1550" width="5.7109375" style="76" customWidth="1"/>
    <col min="1551" max="1551" width="18.28515625" style="76" customWidth="1"/>
    <col min="1552" max="1552" width="9.140625" style="76"/>
    <col min="1553" max="1553" width="15.7109375" style="76" customWidth="1"/>
    <col min="1554" max="1770" width="9.140625" style="76"/>
    <col min="1771" max="1771" width="10.85546875" style="76" customWidth="1"/>
    <col min="1772" max="1772" width="49.140625" style="76" customWidth="1"/>
    <col min="1773" max="1773" width="14" style="76" customWidth="1"/>
    <col min="1774" max="1774" width="9.42578125" style="76" customWidth="1"/>
    <col min="1775" max="1775" width="12.7109375" style="76" customWidth="1"/>
    <col min="1776" max="1776" width="14.140625" style="76" customWidth="1"/>
    <col min="1777" max="1777" width="9.42578125" style="76" customWidth="1"/>
    <col min="1778" max="1778" width="15.7109375" style="76" customWidth="1"/>
    <col min="1779" max="1779" width="9.42578125" style="76" customWidth="1"/>
    <col min="1780" max="1780" width="15.7109375" style="76" customWidth="1"/>
    <col min="1781" max="1781" width="9.42578125" style="76" customWidth="1"/>
    <col min="1782" max="1782" width="15.7109375" style="76" customWidth="1"/>
    <col min="1783" max="1783" width="9.42578125" style="76" customWidth="1"/>
    <col min="1784" max="1784" width="15.7109375" style="76" customWidth="1"/>
    <col min="1785" max="1785" width="9.42578125" style="76" customWidth="1"/>
    <col min="1786" max="1786" width="15.7109375" style="76" customWidth="1"/>
    <col min="1787" max="1787" width="9.42578125" style="76" customWidth="1"/>
    <col min="1788" max="1788" width="15.7109375" style="76" customWidth="1"/>
    <col min="1789" max="1789" width="9.42578125" style="76" customWidth="1"/>
    <col min="1790" max="1790" width="15.7109375" style="76" customWidth="1"/>
    <col min="1791" max="1791" width="9.42578125" style="76" customWidth="1"/>
    <col min="1792" max="1792" width="15.7109375" style="76" customWidth="1"/>
    <col min="1793" max="1793" width="9.42578125" style="76" customWidth="1"/>
    <col min="1794" max="1794" width="15.7109375" style="76" customWidth="1"/>
    <col min="1795" max="1795" width="9.42578125" style="76" customWidth="1"/>
    <col min="1796" max="1796" width="15.7109375" style="76" customWidth="1"/>
    <col min="1797" max="1797" width="9.42578125" style="76" customWidth="1"/>
    <col min="1798" max="1798" width="15.7109375" style="76" customWidth="1"/>
    <col min="1799" max="1799" width="9.42578125" style="76" customWidth="1"/>
    <col min="1800" max="1800" width="15.7109375" style="76" customWidth="1"/>
    <col min="1801" max="1805" width="0" style="76" hidden="1" customWidth="1"/>
    <col min="1806" max="1806" width="5.7109375" style="76" customWidth="1"/>
    <col min="1807" max="1807" width="18.28515625" style="76" customWidth="1"/>
    <col min="1808" max="1808" width="9.140625" style="76"/>
    <col min="1809" max="1809" width="15.7109375" style="76" customWidth="1"/>
    <col min="1810" max="2026" width="9.140625" style="76"/>
    <col min="2027" max="2027" width="10.85546875" style="76" customWidth="1"/>
    <col min="2028" max="2028" width="49.140625" style="76" customWidth="1"/>
    <col min="2029" max="2029" width="14" style="76" customWidth="1"/>
    <col min="2030" max="2030" width="9.42578125" style="76" customWidth="1"/>
    <col min="2031" max="2031" width="12.7109375" style="76" customWidth="1"/>
    <col min="2032" max="2032" width="14.140625" style="76" customWidth="1"/>
    <col min="2033" max="2033" width="9.42578125" style="76" customWidth="1"/>
    <col min="2034" max="2034" width="15.7109375" style="76" customWidth="1"/>
    <col min="2035" max="2035" width="9.42578125" style="76" customWidth="1"/>
    <col min="2036" max="2036" width="15.7109375" style="76" customWidth="1"/>
    <col min="2037" max="2037" width="9.42578125" style="76" customWidth="1"/>
    <col min="2038" max="2038" width="15.7109375" style="76" customWidth="1"/>
    <col min="2039" max="2039" width="9.42578125" style="76" customWidth="1"/>
    <col min="2040" max="2040" width="15.7109375" style="76" customWidth="1"/>
    <col min="2041" max="2041" width="9.42578125" style="76" customWidth="1"/>
    <col min="2042" max="2042" width="15.7109375" style="76" customWidth="1"/>
    <col min="2043" max="2043" width="9.42578125" style="76" customWidth="1"/>
    <col min="2044" max="2044" width="15.7109375" style="76" customWidth="1"/>
    <col min="2045" max="2045" width="9.42578125" style="76" customWidth="1"/>
    <col min="2046" max="2046" width="15.7109375" style="76" customWidth="1"/>
    <col min="2047" max="2047" width="9.42578125" style="76" customWidth="1"/>
    <col min="2048" max="2048" width="15.7109375" style="76" customWidth="1"/>
    <col min="2049" max="2049" width="9.42578125" style="76" customWidth="1"/>
    <col min="2050" max="2050" width="15.7109375" style="76" customWidth="1"/>
    <col min="2051" max="2051" width="9.42578125" style="76" customWidth="1"/>
    <col min="2052" max="2052" width="15.7109375" style="76" customWidth="1"/>
    <col min="2053" max="2053" width="9.42578125" style="76" customWidth="1"/>
    <col min="2054" max="2054" width="15.7109375" style="76" customWidth="1"/>
    <col min="2055" max="2055" width="9.42578125" style="76" customWidth="1"/>
    <col min="2056" max="2056" width="15.7109375" style="76" customWidth="1"/>
    <col min="2057" max="2061" width="0" style="76" hidden="1" customWidth="1"/>
    <col min="2062" max="2062" width="5.7109375" style="76" customWidth="1"/>
    <col min="2063" max="2063" width="18.28515625" style="76" customWidth="1"/>
    <col min="2064" max="2064" width="9.140625" style="76"/>
    <col min="2065" max="2065" width="15.7109375" style="76" customWidth="1"/>
    <col min="2066" max="2282" width="9.140625" style="76"/>
    <col min="2283" max="2283" width="10.85546875" style="76" customWidth="1"/>
    <col min="2284" max="2284" width="49.140625" style="76" customWidth="1"/>
    <col min="2285" max="2285" width="14" style="76" customWidth="1"/>
    <col min="2286" max="2286" width="9.42578125" style="76" customWidth="1"/>
    <col min="2287" max="2287" width="12.7109375" style="76" customWidth="1"/>
    <col min="2288" max="2288" width="14.140625" style="76" customWidth="1"/>
    <col min="2289" max="2289" width="9.42578125" style="76" customWidth="1"/>
    <col min="2290" max="2290" width="15.7109375" style="76" customWidth="1"/>
    <col min="2291" max="2291" width="9.42578125" style="76" customWidth="1"/>
    <col min="2292" max="2292" width="15.7109375" style="76" customWidth="1"/>
    <col min="2293" max="2293" width="9.42578125" style="76" customWidth="1"/>
    <col min="2294" max="2294" width="15.7109375" style="76" customWidth="1"/>
    <col min="2295" max="2295" width="9.42578125" style="76" customWidth="1"/>
    <col min="2296" max="2296" width="15.7109375" style="76" customWidth="1"/>
    <col min="2297" max="2297" width="9.42578125" style="76" customWidth="1"/>
    <col min="2298" max="2298" width="15.7109375" style="76" customWidth="1"/>
    <col min="2299" max="2299" width="9.42578125" style="76" customWidth="1"/>
    <col min="2300" max="2300" width="15.7109375" style="76" customWidth="1"/>
    <col min="2301" max="2301" width="9.42578125" style="76" customWidth="1"/>
    <col min="2302" max="2302" width="15.7109375" style="76" customWidth="1"/>
    <col min="2303" max="2303" width="9.42578125" style="76" customWidth="1"/>
    <col min="2304" max="2304" width="15.7109375" style="76" customWidth="1"/>
    <col min="2305" max="2305" width="9.42578125" style="76" customWidth="1"/>
    <col min="2306" max="2306" width="15.7109375" style="76" customWidth="1"/>
    <col min="2307" max="2307" width="9.42578125" style="76" customWidth="1"/>
    <col min="2308" max="2308" width="15.7109375" style="76" customWidth="1"/>
    <col min="2309" max="2309" width="9.42578125" style="76" customWidth="1"/>
    <col min="2310" max="2310" width="15.7109375" style="76" customWidth="1"/>
    <col min="2311" max="2311" width="9.42578125" style="76" customWidth="1"/>
    <col min="2312" max="2312" width="15.7109375" style="76" customWidth="1"/>
    <col min="2313" max="2317" width="0" style="76" hidden="1" customWidth="1"/>
    <col min="2318" max="2318" width="5.7109375" style="76" customWidth="1"/>
    <col min="2319" max="2319" width="18.28515625" style="76" customWidth="1"/>
    <col min="2320" max="2320" width="9.140625" style="76"/>
    <col min="2321" max="2321" width="15.7109375" style="76" customWidth="1"/>
    <col min="2322" max="2538" width="9.140625" style="76"/>
    <col min="2539" max="2539" width="10.85546875" style="76" customWidth="1"/>
    <col min="2540" max="2540" width="49.140625" style="76" customWidth="1"/>
    <col min="2541" max="2541" width="14" style="76" customWidth="1"/>
    <col min="2542" max="2542" width="9.42578125" style="76" customWidth="1"/>
    <col min="2543" max="2543" width="12.7109375" style="76" customWidth="1"/>
    <col min="2544" max="2544" width="14.140625" style="76" customWidth="1"/>
    <col min="2545" max="2545" width="9.42578125" style="76" customWidth="1"/>
    <col min="2546" max="2546" width="15.7109375" style="76" customWidth="1"/>
    <col min="2547" max="2547" width="9.42578125" style="76" customWidth="1"/>
    <col min="2548" max="2548" width="15.7109375" style="76" customWidth="1"/>
    <col min="2549" max="2549" width="9.42578125" style="76" customWidth="1"/>
    <col min="2550" max="2550" width="15.7109375" style="76" customWidth="1"/>
    <col min="2551" max="2551" width="9.42578125" style="76" customWidth="1"/>
    <col min="2552" max="2552" width="15.7109375" style="76" customWidth="1"/>
    <col min="2553" max="2553" width="9.42578125" style="76" customWidth="1"/>
    <col min="2554" max="2554" width="15.7109375" style="76" customWidth="1"/>
    <col min="2555" max="2555" width="9.42578125" style="76" customWidth="1"/>
    <col min="2556" max="2556" width="15.7109375" style="76" customWidth="1"/>
    <col min="2557" max="2557" width="9.42578125" style="76" customWidth="1"/>
    <col min="2558" max="2558" width="15.7109375" style="76" customWidth="1"/>
    <col min="2559" max="2559" width="9.42578125" style="76" customWidth="1"/>
    <col min="2560" max="2560" width="15.7109375" style="76" customWidth="1"/>
    <col min="2561" max="2561" width="9.42578125" style="76" customWidth="1"/>
    <col min="2562" max="2562" width="15.7109375" style="76" customWidth="1"/>
    <col min="2563" max="2563" width="9.42578125" style="76" customWidth="1"/>
    <col min="2564" max="2564" width="15.7109375" style="76" customWidth="1"/>
    <col min="2565" max="2565" width="9.42578125" style="76" customWidth="1"/>
    <col min="2566" max="2566" width="15.7109375" style="76" customWidth="1"/>
    <col min="2567" max="2567" width="9.42578125" style="76" customWidth="1"/>
    <col min="2568" max="2568" width="15.7109375" style="76" customWidth="1"/>
    <col min="2569" max="2573" width="0" style="76" hidden="1" customWidth="1"/>
    <col min="2574" max="2574" width="5.7109375" style="76" customWidth="1"/>
    <col min="2575" max="2575" width="18.28515625" style="76" customWidth="1"/>
    <col min="2576" max="2576" width="9.140625" style="76"/>
    <col min="2577" max="2577" width="15.7109375" style="76" customWidth="1"/>
    <col min="2578" max="2794" width="9.140625" style="76"/>
    <col min="2795" max="2795" width="10.85546875" style="76" customWidth="1"/>
    <col min="2796" max="2796" width="49.140625" style="76" customWidth="1"/>
    <col min="2797" max="2797" width="14" style="76" customWidth="1"/>
    <col min="2798" max="2798" width="9.42578125" style="76" customWidth="1"/>
    <col min="2799" max="2799" width="12.7109375" style="76" customWidth="1"/>
    <col min="2800" max="2800" width="14.140625" style="76" customWidth="1"/>
    <col min="2801" max="2801" width="9.42578125" style="76" customWidth="1"/>
    <col min="2802" max="2802" width="15.7109375" style="76" customWidth="1"/>
    <col min="2803" max="2803" width="9.42578125" style="76" customWidth="1"/>
    <col min="2804" max="2804" width="15.7109375" style="76" customWidth="1"/>
    <col min="2805" max="2805" width="9.42578125" style="76" customWidth="1"/>
    <col min="2806" max="2806" width="15.7109375" style="76" customWidth="1"/>
    <col min="2807" max="2807" width="9.42578125" style="76" customWidth="1"/>
    <col min="2808" max="2808" width="15.7109375" style="76" customWidth="1"/>
    <col min="2809" max="2809" width="9.42578125" style="76" customWidth="1"/>
    <col min="2810" max="2810" width="15.7109375" style="76" customWidth="1"/>
    <col min="2811" max="2811" width="9.42578125" style="76" customWidth="1"/>
    <col min="2812" max="2812" width="15.7109375" style="76" customWidth="1"/>
    <col min="2813" max="2813" width="9.42578125" style="76" customWidth="1"/>
    <col min="2814" max="2814" width="15.7109375" style="76" customWidth="1"/>
    <col min="2815" max="2815" width="9.42578125" style="76" customWidth="1"/>
    <col min="2816" max="2816" width="15.7109375" style="76" customWidth="1"/>
    <col min="2817" max="2817" width="9.42578125" style="76" customWidth="1"/>
    <col min="2818" max="2818" width="15.7109375" style="76" customWidth="1"/>
    <col min="2819" max="2819" width="9.42578125" style="76" customWidth="1"/>
    <col min="2820" max="2820" width="15.7109375" style="76" customWidth="1"/>
    <col min="2821" max="2821" width="9.42578125" style="76" customWidth="1"/>
    <col min="2822" max="2822" width="15.7109375" style="76" customWidth="1"/>
    <col min="2823" max="2823" width="9.42578125" style="76" customWidth="1"/>
    <col min="2824" max="2824" width="15.7109375" style="76" customWidth="1"/>
    <col min="2825" max="2829" width="0" style="76" hidden="1" customWidth="1"/>
    <col min="2830" max="2830" width="5.7109375" style="76" customWidth="1"/>
    <col min="2831" max="2831" width="18.28515625" style="76" customWidth="1"/>
    <col min="2832" max="2832" width="9.140625" style="76"/>
    <col min="2833" max="2833" width="15.7109375" style="76" customWidth="1"/>
    <col min="2834" max="3050" width="9.140625" style="76"/>
    <col min="3051" max="3051" width="10.85546875" style="76" customWidth="1"/>
    <col min="3052" max="3052" width="49.140625" style="76" customWidth="1"/>
    <col min="3053" max="3053" width="14" style="76" customWidth="1"/>
    <col min="3054" max="3054" width="9.42578125" style="76" customWidth="1"/>
    <col min="3055" max="3055" width="12.7109375" style="76" customWidth="1"/>
    <col min="3056" max="3056" width="14.140625" style="76" customWidth="1"/>
    <col min="3057" max="3057" width="9.42578125" style="76" customWidth="1"/>
    <col min="3058" max="3058" width="15.7109375" style="76" customWidth="1"/>
    <col min="3059" max="3059" width="9.42578125" style="76" customWidth="1"/>
    <col min="3060" max="3060" width="15.7109375" style="76" customWidth="1"/>
    <col min="3061" max="3061" width="9.42578125" style="76" customWidth="1"/>
    <col min="3062" max="3062" width="15.7109375" style="76" customWidth="1"/>
    <col min="3063" max="3063" width="9.42578125" style="76" customWidth="1"/>
    <col min="3064" max="3064" width="15.7109375" style="76" customWidth="1"/>
    <col min="3065" max="3065" width="9.42578125" style="76" customWidth="1"/>
    <col min="3066" max="3066" width="15.7109375" style="76" customWidth="1"/>
    <col min="3067" max="3067" width="9.42578125" style="76" customWidth="1"/>
    <col min="3068" max="3068" width="15.7109375" style="76" customWidth="1"/>
    <col min="3069" max="3069" width="9.42578125" style="76" customWidth="1"/>
    <col min="3070" max="3070" width="15.7109375" style="76" customWidth="1"/>
    <col min="3071" max="3071" width="9.42578125" style="76" customWidth="1"/>
    <col min="3072" max="3072" width="15.7109375" style="76" customWidth="1"/>
    <col min="3073" max="3073" width="9.42578125" style="76" customWidth="1"/>
    <col min="3074" max="3074" width="15.7109375" style="76" customWidth="1"/>
    <col min="3075" max="3075" width="9.42578125" style="76" customWidth="1"/>
    <col min="3076" max="3076" width="15.7109375" style="76" customWidth="1"/>
    <col min="3077" max="3077" width="9.42578125" style="76" customWidth="1"/>
    <col min="3078" max="3078" width="15.7109375" style="76" customWidth="1"/>
    <col min="3079" max="3079" width="9.42578125" style="76" customWidth="1"/>
    <col min="3080" max="3080" width="15.7109375" style="76" customWidth="1"/>
    <col min="3081" max="3085" width="0" style="76" hidden="1" customWidth="1"/>
    <col min="3086" max="3086" width="5.7109375" style="76" customWidth="1"/>
    <col min="3087" max="3087" width="18.28515625" style="76" customWidth="1"/>
    <col min="3088" max="3088" width="9.140625" style="76"/>
    <col min="3089" max="3089" width="15.7109375" style="76" customWidth="1"/>
    <col min="3090" max="3306" width="9.140625" style="76"/>
    <col min="3307" max="3307" width="10.85546875" style="76" customWidth="1"/>
    <col min="3308" max="3308" width="49.140625" style="76" customWidth="1"/>
    <col min="3309" max="3309" width="14" style="76" customWidth="1"/>
    <col min="3310" max="3310" width="9.42578125" style="76" customWidth="1"/>
    <col min="3311" max="3311" width="12.7109375" style="76" customWidth="1"/>
    <col min="3312" max="3312" width="14.140625" style="76" customWidth="1"/>
    <col min="3313" max="3313" width="9.42578125" style="76" customWidth="1"/>
    <col min="3314" max="3314" width="15.7109375" style="76" customWidth="1"/>
    <col min="3315" max="3315" width="9.42578125" style="76" customWidth="1"/>
    <col min="3316" max="3316" width="15.7109375" style="76" customWidth="1"/>
    <col min="3317" max="3317" width="9.42578125" style="76" customWidth="1"/>
    <col min="3318" max="3318" width="15.7109375" style="76" customWidth="1"/>
    <col min="3319" max="3319" width="9.42578125" style="76" customWidth="1"/>
    <col min="3320" max="3320" width="15.7109375" style="76" customWidth="1"/>
    <col min="3321" max="3321" width="9.42578125" style="76" customWidth="1"/>
    <col min="3322" max="3322" width="15.7109375" style="76" customWidth="1"/>
    <col min="3323" max="3323" width="9.42578125" style="76" customWidth="1"/>
    <col min="3324" max="3324" width="15.7109375" style="76" customWidth="1"/>
    <col min="3325" max="3325" width="9.42578125" style="76" customWidth="1"/>
    <col min="3326" max="3326" width="15.7109375" style="76" customWidth="1"/>
    <col min="3327" max="3327" width="9.42578125" style="76" customWidth="1"/>
    <col min="3328" max="3328" width="15.7109375" style="76" customWidth="1"/>
    <col min="3329" max="3329" width="9.42578125" style="76" customWidth="1"/>
    <col min="3330" max="3330" width="15.7109375" style="76" customWidth="1"/>
    <col min="3331" max="3331" width="9.42578125" style="76" customWidth="1"/>
    <col min="3332" max="3332" width="15.7109375" style="76" customWidth="1"/>
    <col min="3333" max="3333" width="9.42578125" style="76" customWidth="1"/>
    <col min="3334" max="3334" width="15.7109375" style="76" customWidth="1"/>
    <col min="3335" max="3335" width="9.42578125" style="76" customWidth="1"/>
    <col min="3336" max="3336" width="15.7109375" style="76" customWidth="1"/>
    <col min="3337" max="3341" width="0" style="76" hidden="1" customWidth="1"/>
    <col min="3342" max="3342" width="5.7109375" style="76" customWidth="1"/>
    <col min="3343" max="3343" width="18.28515625" style="76" customWidth="1"/>
    <col min="3344" max="3344" width="9.140625" style="76"/>
    <col min="3345" max="3345" width="15.7109375" style="76" customWidth="1"/>
    <col min="3346" max="3562" width="9.140625" style="76"/>
    <col min="3563" max="3563" width="10.85546875" style="76" customWidth="1"/>
    <col min="3564" max="3564" width="49.140625" style="76" customWidth="1"/>
    <col min="3565" max="3565" width="14" style="76" customWidth="1"/>
    <col min="3566" max="3566" width="9.42578125" style="76" customWidth="1"/>
    <col min="3567" max="3567" width="12.7109375" style="76" customWidth="1"/>
    <col min="3568" max="3568" width="14.140625" style="76" customWidth="1"/>
    <col min="3569" max="3569" width="9.42578125" style="76" customWidth="1"/>
    <col min="3570" max="3570" width="15.7109375" style="76" customWidth="1"/>
    <col min="3571" max="3571" width="9.42578125" style="76" customWidth="1"/>
    <col min="3572" max="3572" width="15.7109375" style="76" customWidth="1"/>
    <col min="3573" max="3573" width="9.42578125" style="76" customWidth="1"/>
    <col min="3574" max="3574" width="15.7109375" style="76" customWidth="1"/>
    <col min="3575" max="3575" width="9.42578125" style="76" customWidth="1"/>
    <col min="3576" max="3576" width="15.7109375" style="76" customWidth="1"/>
    <col min="3577" max="3577" width="9.42578125" style="76" customWidth="1"/>
    <col min="3578" max="3578" width="15.7109375" style="76" customWidth="1"/>
    <col min="3579" max="3579" width="9.42578125" style="76" customWidth="1"/>
    <col min="3580" max="3580" width="15.7109375" style="76" customWidth="1"/>
    <col min="3581" max="3581" width="9.42578125" style="76" customWidth="1"/>
    <col min="3582" max="3582" width="15.7109375" style="76" customWidth="1"/>
    <col min="3583" max="3583" width="9.42578125" style="76" customWidth="1"/>
    <col min="3584" max="3584" width="15.7109375" style="76" customWidth="1"/>
    <col min="3585" max="3585" width="9.42578125" style="76" customWidth="1"/>
    <col min="3586" max="3586" width="15.7109375" style="76" customWidth="1"/>
    <col min="3587" max="3587" width="9.42578125" style="76" customWidth="1"/>
    <col min="3588" max="3588" width="15.7109375" style="76" customWidth="1"/>
    <col min="3589" max="3589" width="9.42578125" style="76" customWidth="1"/>
    <col min="3590" max="3590" width="15.7109375" style="76" customWidth="1"/>
    <col min="3591" max="3591" width="9.42578125" style="76" customWidth="1"/>
    <col min="3592" max="3592" width="15.7109375" style="76" customWidth="1"/>
    <col min="3593" max="3597" width="0" style="76" hidden="1" customWidth="1"/>
    <col min="3598" max="3598" width="5.7109375" style="76" customWidth="1"/>
    <col min="3599" max="3599" width="18.28515625" style="76" customWidth="1"/>
    <col min="3600" max="3600" width="9.140625" style="76"/>
    <col min="3601" max="3601" width="15.7109375" style="76" customWidth="1"/>
    <col min="3602" max="3818" width="9.140625" style="76"/>
    <col min="3819" max="3819" width="10.85546875" style="76" customWidth="1"/>
    <col min="3820" max="3820" width="49.140625" style="76" customWidth="1"/>
    <col min="3821" max="3821" width="14" style="76" customWidth="1"/>
    <col min="3822" max="3822" width="9.42578125" style="76" customWidth="1"/>
    <col min="3823" max="3823" width="12.7109375" style="76" customWidth="1"/>
    <col min="3824" max="3824" width="14.140625" style="76" customWidth="1"/>
    <col min="3825" max="3825" width="9.42578125" style="76" customWidth="1"/>
    <col min="3826" max="3826" width="15.7109375" style="76" customWidth="1"/>
    <col min="3827" max="3827" width="9.42578125" style="76" customWidth="1"/>
    <col min="3828" max="3828" width="15.7109375" style="76" customWidth="1"/>
    <col min="3829" max="3829" width="9.42578125" style="76" customWidth="1"/>
    <col min="3830" max="3830" width="15.7109375" style="76" customWidth="1"/>
    <col min="3831" max="3831" width="9.42578125" style="76" customWidth="1"/>
    <col min="3832" max="3832" width="15.7109375" style="76" customWidth="1"/>
    <col min="3833" max="3833" width="9.42578125" style="76" customWidth="1"/>
    <col min="3834" max="3834" width="15.7109375" style="76" customWidth="1"/>
    <col min="3835" max="3835" width="9.42578125" style="76" customWidth="1"/>
    <col min="3836" max="3836" width="15.7109375" style="76" customWidth="1"/>
    <col min="3837" max="3837" width="9.42578125" style="76" customWidth="1"/>
    <col min="3838" max="3838" width="15.7109375" style="76" customWidth="1"/>
    <col min="3839" max="3839" width="9.42578125" style="76" customWidth="1"/>
    <col min="3840" max="3840" width="15.7109375" style="76" customWidth="1"/>
    <col min="3841" max="3841" width="9.42578125" style="76" customWidth="1"/>
    <col min="3842" max="3842" width="15.7109375" style="76" customWidth="1"/>
    <col min="3843" max="3843" width="9.42578125" style="76" customWidth="1"/>
    <col min="3844" max="3844" width="15.7109375" style="76" customWidth="1"/>
    <col min="3845" max="3845" width="9.42578125" style="76" customWidth="1"/>
    <col min="3846" max="3846" width="15.7109375" style="76" customWidth="1"/>
    <col min="3847" max="3847" width="9.42578125" style="76" customWidth="1"/>
    <col min="3848" max="3848" width="15.7109375" style="76" customWidth="1"/>
    <col min="3849" max="3853" width="0" style="76" hidden="1" customWidth="1"/>
    <col min="3854" max="3854" width="5.7109375" style="76" customWidth="1"/>
    <col min="3855" max="3855" width="18.28515625" style="76" customWidth="1"/>
    <col min="3856" max="3856" width="9.140625" style="76"/>
    <col min="3857" max="3857" width="15.7109375" style="76" customWidth="1"/>
    <col min="3858" max="4074" width="9.140625" style="76"/>
    <col min="4075" max="4075" width="10.85546875" style="76" customWidth="1"/>
    <col min="4076" max="4076" width="49.140625" style="76" customWidth="1"/>
    <col min="4077" max="4077" width="14" style="76" customWidth="1"/>
    <col min="4078" max="4078" width="9.42578125" style="76" customWidth="1"/>
    <col min="4079" max="4079" width="12.7109375" style="76" customWidth="1"/>
    <col min="4080" max="4080" width="14.140625" style="76" customWidth="1"/>
    <col min="4081" max="4081" width="9.42578125" style="76" customWidth="1"/>
    <col min="4082" max="4082" width="15.7109375" style="76" customWidth="1"/>
    <col min="4083" max="4083" width="9.42578125" style="76" customWidth="1"/>
    <col min="4084" max="4084" width="15.7109375" style="76" customWidth="1"/>
    <col min="4085" max="4085" width="9.42578125" style="76" customWidth="1"/>
    <col min="4086" max="4086" width="15.7109375" style="76" customWidth="1"/>
    <col min="4087" max="4087" width="9.42578125" style="76" customWidth="1"/>
    <col min="4088" max="4088" width="15.7109375" style="76" customWidth="1"/>
    <col min="4089" max="4089" width="9.42578125" style="76" customWidth="1"/>
    <col min="4090" max="4090" width="15.7109375" style="76" customWidth="1"/>
    <col min="4091" max="4091" width="9.42578125" style="76" customWidth="1"/>
    <col min="4092" max="4092" width="15.7109375" style="76" customWidth="1"/>
    <col min="4093" max="4093" width="9.42578125" style="76" customWidth="1"/>
    <col min="4094" max="4094" width="15.7109375" style="76" customWidth="1"/>
    <col min="4095" max="4095" width="9.42578125" style="76" customWidth="1"/>
    <col min="4096" max="4096" width="15.7109375" style="76" customWidth="1"/>
    <col min="4097" max="4097" width="9.42578125" style="76" customWidth="1"/>
    <col min="4098" max="4098" width="15.7109375" style="76" customWidth="1"/>
    <col min="4099" max="4099" width="9.42578125" style="76" customWidth="1"/>
    <col min="4100" max="4100" width="15.7109375" style="76" customWidth="1"/>
    <col min="4101" max="4101" width="9.42578125" style="76" customWidth="1"/>
    <col min="4102" max="4102" width="15.7109375" style="76" customWidth="1"/>
    <col min="4103" max="4103" width="9.42578125" style="76" customWidth="1"/>
    <col min="4104" max="4104" width="15.7109375" style="76" customWidth="1"/>
    <col min="4105" max="4109" width="0" style="76" hidden="1" customWidth="1"/>
    <col min="4110" max="4110" width="5.7109375" style="76" customWidth="1"/>
    <col min="4111" max="4111" width="18.28515625" style="76" customWidth="1"/>
    <col min="4112" max="4112" width="9.140625" style="76"/>
    <col min="4113" max="4113" width="15.7109375" style="76" customWidth="1"/>
    <col min="4114" max="4330" width="9.140625" style="76"/>
    <col min="4331" max="4331" width="10.85546875" style="76" customWidth="1"/>
    <col min="4332" max="4332" width="49.140625" style="76" customWidth="1"/>
    <col min="4333" max="4333" width="14" style="76" customWidth="1"/>
    <col min="4334" max="4334" width="9.42578125" style="76" customWidth="1"/>
    <col min="4335" max="4335" width="12.7109375" style="76" customWidth="1"/>
    <col min="4336" max="4336" width="14.140625" style="76" customWidth="1"/>
    <col min="4337" max="4337" width="9.42578125" style="76" customWidth="1"/>
    <col min="4338" max="4338" width="15.7109375" style="76" customWidth="1"/>
    <col min="4339" max="4339" width="9.42578125" style="76" customWidth="1"/>
    <col min="4340" max="4340" width="15.7109375" style="76" customWidth="1"/>
    <col min="4341" max="4341" width="9.42578125" style="76" customWidth="1"/>
    <col min="4342" max="4342" width="15.7109375" style="76" customWidth="1"/>
    <col min="4343" max="4343" width="9.42578125" style="76" customWidth="1"/>
    <col min="4344" max="4344" width="15.7109375" style="76" customWidth="1"/>
    <col min="4345" max="4345" width="9.42578125" style="76" customWidth="1"/>
    <col min="4346" max="4346" width="15.7109375" style="76" customWidth="1"/>
    <col min="4347" max="4347" width="9.42578125" style="76" customWidth="1"/>
    <col min="4348" max="4348" width="15.7109375" style="76" customWidth="1"/>
    <col min="4349" max="4349" width="9.42578125" style="76" customWidth="1"/>
    <col min="4350" max="4350" width="15.7109375" style="76" customWidth="1"/>
    <col min="4351" max="4351" width="9.42578125" style="76" customWidth="1"/>
    <col min="4352" max="4352" width="15.7109375" style="76" customWidth="1"/>
    <col min="4353" max="4353" width="9.42578125" style="76" customWidth="1"/>
    <col min="4354" max="4354" width="15.7109375" style="76" customWidth="1"/>
    <col min="4355" max="4355" width="9.42578125" style="76" customWidth="1"/>
    <col min="4356" max="4356" width="15.7109375" style="76" customWidth="1"/>
    <col min="4357" max="4357" width="9.42578125" style="76" customWidth="1"/>
    <col min="4358" max="4358" width="15.7109375" style="76" customWidth="1"/>
    <col min="4359" max="4359" width="9.42578125" style="76" customWidth="1"/>
    <col min="4360" max="4360" width="15.7109375" style="76" customWidth="1"/>
    <col min="4361" max="4365" width="0" style="76" hidden="1" customWidth="1"/>
    <col min="4366" max="4366" width="5.7109375" style="76" customWidth="1"/>
    <col min="4367" max="4367" width="18.28515625" style="76" customWidth="1"/>
    <col min="4368" max="4368" width="9.140625" style="76"/>
    <col min="4369" max="4369" width="15.7109375" style="76" customWidth="1"/>
    <col min="4370" max="4586" width="9.140625" style="76"/>
    <col min="4587" max="4587" width="10.85546875" style="76" customWidth="1"/>
    <col min="4588" max="4588" width="49.140625" style="76" customWidth="1"/>
    <col min="4589" max="4589" width="14" style="76" customWidth="1"/>
    <col min="4590" max="4590" width="9.42578125" style="76" customWidth="1"/>
    <col min="4591" max="4591" width="12.7109375" style="76" customWidth="1"/>
    <col min="4592" max="4592" width="14.140625" style="76" customWidth="1"/>
    <col min="4593" max="4593" width="9.42578125" style="76" customWidth="1"/>
    <col min="4594" max="4594" width="15.7109375" style="76" customWidth="1"/>
    <col min="4595" max="4595" width="9.42578125" style="76" customWidth="1"/>
    <col min="4596" max="4596" width="15.7109375" style="76" customWidth="1"/>
    <col min="4597" max="4597" width="9.42578125" style="76" customWidth="1"/>
    <col min="4598" max="4598" width="15.7109375" style="76" customWidth="1"/>
    <col min="4599" max="4599" width="9.42578125" style="76" customWidth="1"/>
    <col min="4600" max="4600" width="15.7109375" style="76" customWidth="1"/>
    <col min="4601" max="4601" width="9.42578125" style="76" customWidth="1"/>
    <col min="4602" max="4602" width="15.7109375" style="76" customWidth="1"/>
    <col min="4603" max="4603" width="9.42578125" style="76" customWidth="1"/>
    <col min="4604" max="4604" width="15.7109375" style="76" customWidth="1"/>
    <col min="4605" max="4605" width="9.42578125" style="76" customWidth="1"/>
    <col min="4606" max="4606" width="15.7109375" style="76" customWidth="1"/>
    <col min="4607" max="4607" width="9.42578125" style="76" customWidth="1"/>
    <col min="4608" max="4608" width="15.7109375" style="76" customWidth="1"/>
    <col min="4609" max="4609" width="9.42578125" style="76" customWidth="1"/>
    <col min="4610" max="4610" width="15.7109375" style="76" customWidth="1"/>
    <col min="4611" max="4611" width="9.42578125" style="76" customWidth="1"/>
    <col min="4612" max="4612" width="15.7109375" style="76" customWidth="1"/>
    <col min="4613" max="4613" width="9.42578125" style="76" customWidth="1"/>
    <col min="4614" max="4614" width="15.7109375" style="76" customWidth="1"/>
    <col min="4615" max="4615" width="9.42578125" style="76" customWidth="1"/>
    <col min="4616" max="4616" width="15.7109375" style="76" customWidth="1"/>
    <col min="4617" max="4621" width="0" style="76" hidden="1" customWidth="1"/>
    <col min="4622" max="4622" width="5.7109375" style="76" customWidth="1"/>
    <col min="4623" max="4623" width="18.28515625" style="76" customWidth="1"/>
    <col min="4624" max="4624" width="9.140625" style="76"/>
    <col min="4625" max="4625" width="15.7109375" style="76" customWidth="1"/>
    <col min="4626" max="4842" width="9.140625" style="76"/>
    <col min="4843" max="4843" width="10.85546875" style="76" customWidth="1"/>
    <col min="4844" max="4844" width="49.140625" style="76" customWidth="1"/>
    <col min="4845" max="4845" width="14" style="76" customWidth="1"/>
    <col min="4846" max="4846" width="9.42578125" style="76" customWidth="1"/>
    <col min="4847" max="4847" width="12.7109375" style="76" customWidth="1"/>
    <col min="4848" max="4848" width="14.140625" style="76" customWidth="1"/>
    <col min="4849" max="4849" width="9.42578125" style="76" customWidth="1"/>
    <col min="4850" max="4850" width="15.7109375" style="76" customWidth="1"/>
    <col min="4851" max="4851" width="9.42578125" style="76" customWidth="1"/>
    <col min="4852" max="4852" width="15.7109375" style="76" customWidth="1"/>
    <col min="4853" max="4853" width="9.42578125" style="76" customWidth="1"/>
    <col min="4854" max="4854" width="15.7109375" style="76" customWidth="1"/>
    <col min="4855" max="4855" width="9.42578125" style="76" customWidth="1"/>
    <col min="4856" max="4856" width="15.7109375" style="76" customWidth="1"/>
    <col min="4857" max="4857" width="9.42578125" style="76" customWidth="1"/>
    <col min="4858" max="4858" width="15.7109375" style="76" customWidth="1"/>
    <col min="4859" max="4859" width="9.42578125" style="76" customWidth="1"/>
    <col min="4860" max="4860" width="15.7109375" style="76" customWidth="1"/>
    <col min="4861" max="4861" width="9.42578125" style="76" customWidth="1"/>
    <col min="4862" max="4862" width="15.7109375" style="76" customWidth="1"/>
    <col min="4863" max="4863" width="9.42578125" style="76" customWidth="1"/>
    <col min="4864" max="4864" width="15.7109375" style="76" customWidth="1"/>
    <col min="4865" max="4865" width="9.42578125" style="76" customWidth="1"/>
    <col min="4866" max="4866" width="15.7109375" style="76" customWidth="1"/>
    <col min="4867" max="4867" width="9.42578125" style="76" customWidth="1"/>
    <col min="4868" max="4868" width="15.7109375" style="76" customWidth="1"/>
    <col min="4869" max="4869" width="9.42578125" style="76" customWidth="1"/>
    <col min="4870" max="4870" width="15.7109375" style="76" customWidth="1"/>
    <col min="4871" max="4871" width="9.42578125" style="76" customWidth="1"/>
    <col min="4872" max="4872" width="15.7109375" style="76" customWidth="1"/>
    <col min="4873" max="4877" width="0" style="76" hidden="1" customWidth="1"/>
    <col min="4878" max="4878" width="5.7109375" style="76" customWidth="1"/>
    <col min="4879" max="4879" width="18.28515625" style="76" customWidth="1"/>
    <col min="4880" max="4880" width="9.140625" style="76"/>
    <col min="4881" max="4881" width="15.7109375" style="76" customWidth="1"/>
    <col min="4882" max="5098" width="9.140625" style="76"/>
    <col min="5099" max="5099" width="10.85546875" style="76" customWidth="1"/>
    <col min="5100" max="5100" width="49.140625" style="76" customWidth="1"/>
    <col min="5101" max="5101" width="14" style="76" customWidth="1"/>
    <col min="5102" max="5102" width="9.42578125" style="76" customWidth="1"/>
    <col min="5103" max="5103" width="12.7109375" style="76" customWidth="1"/>
    <col min="5104" max="5104" width="14.140625" style="76" customWidth="1"/>
    <col min="5105" max="5105" width="9.42578125" style="76" customWidth="1"/>
    <col min="5106" max="5106" width="15.7109375" style="76" customWidth="1"/>
    <col min="5107" max="5107" width="9.42578125" style="76" customWidth="1"/>
    <col min="5108" max="5108" width="15.7109375" style="76" customWidth="1"/>
    <col min="5109" max="5109" width="9.42578125" style="76" customWidth="1"/>
    <col min="5110" max="5110" width="15.7109375" style="76" customWidth="1"/>
    <col min="5111" max="5111" width="9.42578125" style="76" customWidth="1"/>
    <col min="5112" max="5112" width="15.7109375" style="76" customWidth="1"/>
    <col min="5113" max="5113" width="9.42578125" style="76" customWidth="1"/>
    <col min="5114" max="5114" width="15.7109375" style="76" customWidth="1"/>
    <col min="5115" max="5115" width="9.42578125" style="76" customWidth="1"/>
    <col min="5116" max="5116" width="15.7109375" style="76" customWidth="1"/>
    <col min="5117" max="5117" width="9.42578125" style="76" customWidth="1"/>
    <col min="5118" max="5118" width="15.7109375" style="76" customWidth="1"/>
    <col min="5119" max="5119" width="9.42578125" style="76" customWidth="1"/>
    <col min="5120" max="5120" width="15.7109375" style="76" customWidth="1"/>
    <col min="5121" max="5121" width="9.42578125" style="76" customWidth="1"/>
    <col min="5122" max="5122" width="15.7109375" style="76" customWidth="1"/>
    <col min="5123" max="5123" width="9.42578125" style="76" customWidth="1"/>
    <col min="5124" max="5124" width="15.7109375" style="76" customWidth="1"/>
    <col min="5125" max="5125" width="9.42578125" style="76" customWidth="1"/>
    <col min="5126" max="5126" width="15.7109375" style="76" customWidth="1"/>
    <col min="5127" max="5127" width="9.42578125" style="76" customWidth="1"/>
    <col min="5128" max="5128" width="15.7109375" style="76" customWidth="1"/>
    <col min="5129" max="5133" width="0" style="76" hidden="1" customWidth="1"/>
    <col min="5134" max="5134" width="5.7109375" style="76" customWidth="1"/>
    <col min="5135" max="5135" width="18.28515625" style="76" customWidth="1"/>
    <col min="5136" max="5136" width="9.140625" style="76"/>
    <col min="5137" max="5137" width="15.7109375" style="76" customWidth="1"/>
    <col min="5138" max="5354" width="9.140625" style="76"/>
    <col min="5355" max="5355" width="10.85546875" style="76" customWidth="1"/>
    <col min="5356" max="5356" width="49.140625" style="76" customWidth="1"/>
    <col min="5357" max="5357" width="14" style="76" customWidth="1"/>
    <col min="5358" max="5358" width="9.42578125" style="76" customWidth="1"/>
    <col min="5359" max="5359" width="12.7109375" style="76" customWidth="1"/>
    <col min="5360" max="5360" width="14.140625" style="76" customWidth="1"/>
    <col min="5361" max="5361" width="9.42578125" style="76" customWidth="1"/>
    <col min="5362" max="5362" width="15.7109375" style="76" customWidth="1"/>
    <col min="5363" max="5363" width="9.42578125" style="76" customWidth="1"/>
    <col min="5364" max="5364" width="15.7109375" style="76" customWidth="1"/>
    <col min="5365" max="5365" width="9.42578125" style="76" customWidth="1"/>
    <col min="5366" max="5366" width="15.7109375" style="76" customWidth="1"/>
    <col min="5367" max="5367" width="9.42578125" style="76" customWidth="1"/>
    <col min="5368" max="5368" width="15.7109375" style="76" customWidth="1"/>
    <col min="5369" max="5369" width="9.42578125" style="76" customWidth="1"/>
    <col min="5370" max="5370" width="15.7109375" style="76" customWidth="1"/>
    <col min="5371" max="5371" width="9.42578125" style="76" customWidth="1"/>
    <col min="5372" max="5372" width="15.7109375" style="76" customWidth="1"/>
    <col min="5373" max="5373" width="9.42578125" style="76" customWidth="1"/>
    <col min="5374" max="5374" width="15.7109375" style="76" customWidth="1"/>
    <col min="5375" max="5375" width="9.42578125" style="76" customWidth="1"/>
    <col min="5376" max="5376" width="15.7109375" style="76" customWidth="1"/>
    <col min="5377" max="5377" width="9.42578125" style="76" customWidth="1"/>
    <col min="5378" max="5378" width="15.7109375" style="76" customWidth="1"/>
    <col min="5379" max="5379" width="9.42578125" style="76" customWidth="1"/>
    <col min="5380" max="5380" width="15.7109375" style="76" customWidth="1"/>
    <col min="5381" max="5381" width="9.42578125" style="76" customWidth="1"/>
    <col min="5382" max="5382" width="15.7109375" style="76" customWidth="1"/>
    <col min="5383" max="5383" width="9.42578125" style="76" customWidth="1"/>
    <col min="5384" max="5384" width="15.7109375" style="76" customWidth="1"/>
    <col min="5385" max="5389" width="0" style="76" hidden="1" customWidth="1"/>
    <col min="5390" max="5390" width="5.7109375" style="76" customWidth="1"/>
    <col min="5391" max="5391" width="18.28515625" style="76" customWidth="1"/>
    <col min="5392" max="5392" width="9.140625" style="76"/>
    <col min="5393" max="5393" width="15.7109375" style="76" customWidth="1"/>
    <col min="5394" max="5610" width="9.140625" style="76"/>
    <col min="5611" max="5611" width="10.85546875" style="76" customWidth="1"/>
    <col min="5612" max="5612" width="49.140625" style="76" customWidth="1"/>
    <col min="5613" max="5613" width="14" style="76" customWidth="1"/>
    <col min="5614" max="5614" width="9.42578125" style="76" customWidth="1"/>
    <col min="5615" max="5615" width="12.7109375" style="76" customWidth="1"/>
    <col min="5616" max="5616" width="14.140625" style="76" customWidth="1"/>
    <col min="5617" max="5617" width="9.42578125" style="76" customWidth="1"/>
    <col min="5618" max="5618" width="15.7109375" style="76" customWidth="1"/>
    <col min="5619" max="5619" width="9.42578125" style="76" customWidth="1"/>
    <col min="5620" max="5620" width="15.7109375" style="76" customWidth="1"/>
    <col min="5621" max="5621" width="9.42578125" style="76" customWidth="1"/>
    <col min="5622" max="5622" width="15.7109375" style="76" customWidth="1"/>
    <col min="5623" max="5623" width="9.42578125" style="76" customWidth="1"/>
    <col min="5624" max="5624" width="15.7109375" style="76" customWidth="1"/>
    <col min="5625" max="5625" width="9.42578125" style="76" customWidth="1"/>
    <col min="5626" max="5626" width="15.7109375" style="76" customWidth="1"/>
    <col min="5627" max="5627" width="9.42578125" style="76" customWidth="1"/>
    <col min="5628" max="5628" width="15.7109375" style="76" customWidth="1"/>
    <col min="5629" max="5629" width="9.42578125" style="76" customWidth="1"/>
    <col min="5630" max="5630" width="15.7109375" style="76" customWidth="1"/>
    <col min="5631" max="5631" width="9.42578125" style="76" customWidth="1"/>
    <col min="5632" max="5632" width="15.7109375" style="76" customWidth="1"/>
    <col min="5633" max="5633" width="9.42578125" style="76" customWidth="1"/>
    <col min="5634" max="5634" width="15.7109375" style="76" customWidth="1"/>
    <col min="5635" max="5635" width="9.42578125" style="76" customWidth="1"/>
    <col min="5636" max="5636" width="15.7109375" style="76" customWidth="1"/>
    <col min="5637" max="5637" width="9.42578125" style="76" customWidth="1"/>
    <col min="5638" max="5638" width="15.7109375" style="76" customWidth="1"/>
    <col min="5639" max="5639" width="9.42578125" style="76" customWidth="1"/>
    <col min="5640" max="5640" width="15.7109375" style="76" customWidth="1"/>
    <col min="5641" max="5645" width="0" style="76" hidden="1" customWidth="1"/>
    <col min="5646" max="5646" width="5.7109375" style="76" customWidth="1"/>
    <col min="5647" max="5647" width="18.28515625" style="76" customWidth="1"/>
    <col min="5648" max="5648" width="9.140625" style="76"/>
    <col min="5649" max="5649" width="15.7109375" style="76" customWidth="1"/>
    <col min="5650" max="5866" width="9.140625" style="76"/>
    <col min="5867" max="5867" width="10.85546875" style="76" customWidth="1"/>
    <col min="5868" max="5868" width="49.140625" style="76" customWidth="1"/>
    <col min="5869" max="5869" width="14" style="76" customWidth="1"/>
    <col min="5870" max="5870" width="9.42578125" style="76" customWidth="1"/>
    <col min="5871" max="5871" width="12.7109375" style="76" customWidth="1"/>
    <col min="5872" max="5872" width="14.140625" style="76" customWidth="1"/>
    <col min="5873" max="5873" width="9.42578125" style="76" customWidth="1"/>
    <col min="5874" max="5874" width="15.7109375" style="76" customWidth="1"/>
    <col min="5875" max="5875" width="9.42578125" style="76" customWidth="1"/>
    <col min="5876" max="5876" width="15.7109375" style="76" customWidth="1"/>
    <col min="5877" max="5877" width="9.42578125" style="76" customWidth="1"/>
    <col min="5878" max="5878" width="15.7109375" style="76" customWidth="1"/>
    <col min="5879" max="5879" width="9.42578125" style="76" customWidth="1"/>
    <col min="5880" max="5880" width="15.7109375" style="76" customWidth="1"/>
    <col min="5881" max="5881" width="9.42578125" style="76" customWidth="1"/>
    <col min="5882" max="5882" width="15.7109375" style="76" customWidth="1"/>
    <col min="5883" max="5883" width="9.42578125" style="76" customWidth="1"/>
    <col min="5884" max="5884" width="15.7109375" style="76" customWidth="1"/>
    <col min="5885" max="5885" width="9.42578125" style="76" customWidth="1"/>
    <col min="5886" max="5886" width="15.7109375" style="76" customWidth="1"/>
    <col min="5887" max="5887" width="9.42578125" style="76" customWidth="1"/>
    <col min="5888" max="5888" width="15.7109375" style="76" customWidth="1"/>
    <col min="5889" max="5889" width="9.42578125" style="76" customWidth="1"/>
    <col min="5890" max="5890" width="15.7109375" style="76" customWidth="1"/>
    <col min="5891" max="5891" width="9.42578125" style="76" customWidth="1"/>
    <col min="5892" max="5892" width="15.7109375" style="76" customWidth="1"/>
    <col min="5893" max="5893" width="9.42578125" style="76" customWidth="1"/>
    <col min="5894" max="5894" width="15.7109375" style="76" customWidth="1"/>
    <col min="5895" max="5895" width="9.42578125" style="76" customWidth="1"/>
    <col min="5896" max="5896" width="15.7109375" style="76" customWidth="1"/>
    <col min="5897" max="5901" width="0" style="76" hidden="1" customWidth="1"/>
    <col min="5902" max="5902" width="5.7109375" style="76" customWidth="1"/>
    <col min="5903" max="5903" width="18.28515625" style="76" customWidth="1"/>
    <col min="5904" max="5904" width="9.140625" style="76"/>
    <col min="5905" max="5905" width="15.7109375" style="76" customWidth="1"/>
    <col min="5906" max="6122" width="9.140625" style="76"/>
    <col min="6123" max="6123" width="10.85546875" style="76" customWidth="1"/>
    <col min="6124" max="6124" width="49.140625" style="76" customWidth="1"/>
    <col min="6125" max="6125" width="14" style="76" customWidth="1"/>
    <col min="6126" max="6126" width="9.42578125" style="76" customWidth="1"/>
    <col min="6127" max="6127" width="12.7109375" style="76" customWidth="1"/>
    <col min="6128" max="6128" width="14.140625" style="76" customWidth="1"/>
    <col min="6129" max="6129" width="9.42578125" style="76" customWidth="1"/>
    <col min="6130" max="6130" width="15.7109375" style="76" customWidth="1"/>
    <col min="6131" max="6131" width="9.42578125" style="76" customWidth="1"/>
    <col min="6132" max="6132" width="15.7109375" style="76" customWidth="1"/>
    <col min="6133" max="6133" width="9.42578125" style="76" customWidth="1"/>
    <col min="6134" max="6134" width="15.7109375" style="76" customWidth="1"/>
    <col min="6135" max="6135" width="9.42578125" style="76" customWidth="1"/>
    <col min="6136" max="6136" width="15.7109375" style="76" customWidth="1"/>
    <col min="6137" max="6137" width="9.42578125" style="76" customWidth="1"/>
    <col min="6138" max="6138" width="15.7109375" style="76" customWidth="1"/>
    <col min="6139" max="6139" width="9.42578125" style="76" customWidth="1"/>
    <col min="6140" max="6140" width="15.7109375" style="76" customWidth="1"/>
    <col min="6141" max="6141" width="9.42578125" style="76" customWidth="1"/>
    <col min="6142" max="6142" width="15.7109375" style="76" customWidth="1"/>
    <col min="6143" max="6143" width="9.42578125" style="76" customWidth="1"/>
    <col min="6144" max="6144" width="15.7109375" style="76" customWidth="1"/>
    <col min="6145" max="6145" width="9.42578125" style="76" customWidth="1"/>
    <col min="6146" max="6146" width="15.7109375" style="76" customWidth="1"/>
    <col min="6147" max="6147" width="9.42578125" style="76" customWidth="1"/>
    <col min="6148" max="6148" width="15.7109375" style="76" customWidth="1"/>
    <col min="6149" max="6149" width="9.42578125" style="76" customWidth="1"/>
    <col min="6150" max="6150" width="15.7109375" style="76" customWidth="1"/>
    <col min="6151" max="6151" width="9.42578125" style="76" customWidth="1"/>
    <col min="6152" max="6152" width="15.7109375" style="76" customWidth="1"/>
    <col min="6153" max="6157" width="0" style="76" hidden="1" customWidth="1"/>
    <col min="6158" max="6158" width="5.7109375" style="76" customWidth="1"/>
    <col min="6159" max="6159" width="18.28515625" style="76" customWidth="1"/>
    <col min="6160" max="6160" width="9.140625" style="76"/>
    <col min="6161" max="6161" width="15.7109375" style="76" customWidth="1"/>
    <col min="6162" max="6378" width="9.140625" style="76"/>
    <col min="6379" max="6379" width="10.85546875" style="76" customWidth="1"/>
    <col min="6380" max="6380" width="49.140625" style="76" customWidth="1"/>
    <col min="6381" max="6381" width="14" style="76" customWidth="1"/>
    <col min="6382" max="6382" width="9.42578125" style="76" customWidth="1"/>
    <col min="6383" max="6383" width="12.7109375" style="76" customWidth="1"/>
    <col min="6384" max="6384" width="14.140625" style="76" customWidth="1"/>
    <col min="6385" max="6385" width="9.42578125" style="76" customWidth="1"/>
    <col min="6386" max="6386" width="15.7109375" style="76" customWidth="1"/>
    <col min="6387" max="6387" width="9.42578125" style="76" customWidth="1"/>
    <col min="6388" max="6388" width="15.7109375" style="76" customWidth="1"/>
    <col min="6389" max="6389" width="9.42578125" style="76" customWidth="1"/>
    <col min="6390" max="6390" width="15.7109375" style="76" customWidth="1"/>
    <col min="6391" max="6391" width="9.42578125" style="76" customWidth="1"/>
    <col min="6392" max="6392" width="15.7109375" style="76" customWidth="1"/>
    <col min="6393" max="6393" width="9.42578125" style="76" customWidth="1"/>
    <col min="6394" max="6394" width="15.7109375" style="76" customWidth="1"/>
    <col min="6395" max="6395" width="9.42578125" style="76" customWidth="1"/>
    <col min="6396" max="6396" width="15.7109375" style="76" customWidth="1"/>
    <col min="6397" max="6397" width="9.42578125" style="76" customWidth="1"/>
    <col min="6398" max="6398" width="15.7109375" style="76" customWidth="1"/>
    <col min="6399" max="6399" width="9.42578125" style="76" customWidth="1"/>
    <col min="6400" max="6400" width="15.7109375" style="76" customWidth="1"/>
    <col min="6401" max="6401" width="9.42578125" style="76" customWidth="1"/>
    <col min="6402" max="6402" width="15.7109375" style="76" customWidth="1"/>
    <col min="6403" max="6403" width="9.42578125" style="76" customWidth="1"/>
    <col min="6404" max="6404" width="15.7109375" style="76" customWidth="1"/>
    <col min="6405" max="6405" width="9.42578125" style="76" customWidth="1"/>
    <col min="6406" max="6406" width="15.7109375" style="76" customWidth="1"/>
    <col min="6407" max="6407" width="9.42578125" style="76" customWidth="1"/>
    <col min="6408" max="6408" width="15.7109375" style="76" customWidth="1"/>
    <col min="6409" max="6413" width="0" style="76" hidden="1" customWidth="1"/>
    <col min="6414" max="6414" width="5.7109375" style="76" customWidth="1"/>
    <col min="6415" max="6415" width="18.28515625" style="76" customWidth="1"/>
    <col min="6416" max="6416" width="9.140625" style="76"/>
    <col min="6417" max="6417" width="15.7109375" style="76" customWidth="1"/>
    <col min="6418" max="6634" width="9.140625" style="76"/>
    <col min="6635" max="6635" width="10.85546875" style="76" customWidth="1"/>
    <col min="6636" max="6636" width="49.140625" style="76" customWidth="1"/>
    <col min="6637" max="6637" width="14" style="76" customWidth="1"/>
    <col min="6638" max="6638" width="9.42578125" style="76" customWidth="1"/>
    <col min="6639" max="6639" width="12.7109375" style="76" customWidth="1"/>
    <col min="6640" max="6640" width="14.140625" style="76" customWidth="1"/>
    <col min="6641" max="6641" width="9.42578125" style="76" customWidth="1"/>
    <col min="6642" max="6642" width="15.7109375" style="76" customWidth="1"/>
    <col min="6643" max="6643" width="9.42578125" style="76" customWidth="1"/>
    <col min="6644" max="6644" width="15.7109375" style="76" customWidth="1"/>
    <col min="6645" max="6645" width="9.42578125" style="76" customWidth="1"/>
    <col min="6646" max="6646" width="15.7109375" style="76" customWidth="1"/>
    <col min="6647" max="6647" width="9.42578125" style="76" customWidth="1"/>
    <col min="6648" max="6648" width="15.7109375" style="76" customWidth="1"/>
    <col min="6649" max="6649" width="9.42578125" style="76" customWidth="1"/>
    <col min="6650" max="6650" width="15.7109375" style="76" customWidth="1"/>
    <col min="6651" max="6651" width="9.42578125" style="76" customWidth="1"/>
    <col min="6652" max="6652" width="15.7109375" style="76" customWidth="1"/>
    <col min="6653" max="6653" width="9.42578125" style="76" customWidth="1"/>
    <col min="6654" max="6654" width="15.7109375" style="76" customWidth="1"/>
    <col min="6655" max="6655" width="9.42578125" style="76" customWidth="1"/>
    <col min="6656" max="6656" width="15.7109375" style="76" customWidth="1"/>
    <col min="6657" max="6657" width="9.42578125" style="76" customWidth="1"/>
    <col min="6658" max="6658" width="15.7109375" style="76" customWidth="1"/>
    <col min="6659" max="6659" width="9.42578125" style="76" customWidth="1"/>
    <col min="6660" max="6660" width="15.7109375" style="76" customWidth="1"/>
    <col min="6661" max="6661" width="9.42578125" style="76" customWidth="1"/>
    <col min="6662" max="6662" width="15.7109375" style="76" customWidth="1"/>
    <col min="6663" max="6663" width="9.42578125" style="76" customWidth="1"/>
    <col min="6664" max="6664" width="15.7109375" style="76" customWidth="1"/>
    <col min="6665" max="6669" width="0" style="76" hidden="1" customWidth="1"/>
    <col min="6670" max="6670" width="5.7109375" style="76" customWidth="1"/>
    <col min="6671" max="6671" width="18.28515625" style="76" customWidth="1"/>
    <col min="6672" max="6672" width="9.140625" style="76"/>
    <col min="6673" max="6673" width="15.7109375" style="76" customWidth="1"/>
    <col min="6674" max="6890" width="9.140625" style="76"/>
    <col min="6891" max="6891" width="10.85546875" style="76" customWidth="1"/>
    <col min="6892" max="6892" width="49.140625" style="76" customWidth="1"/>
    <col min="6893" max="6893" width="14" style="76" customWidth="1"/>
    <col min="6894" max="6894" width="9.42578125" style="76" customWidth="1"/>
    <col min="6895" max="6895" width="12.7109375" style="76" customWidth="1"/>
    <col min="6896" max="6896" width="14.140625" style="76" customWidth="1"/>
    <col min="6897" max="6897" width="9.42578125" style="76" customWidth="1"/>
    <col min="6898" max="6898" width="15.7109375" style="76" customWidth="1"/>
    <col min="6899" max="6899" width="9.42578125" style="76" customWidth="1"/>
    <col min="6900" max="6900" width="15.7109375" style="76" customWidth="1"/>
    <col min="6901" max="6901" width="9.42578125" style="76" customWidth="1"/>
    <col min="6902" max="6902" width="15.7109375" style="76" customWidth="1"/>
    <col min="6903" max="6903" width="9.42578125" style="76" customWidth="1"/>
    <col min="6904" max="6904" width="15.7109375" style="76" customWidth="1"/>
    <col min="6905" max="6905" width="9.42578125" style="76" customWidth="1"/>
    <col min="6906" max="6906" width="15.7109375" style="76" customWidth="1"/>
    <col min="6907" max="6907" width="9.42578125" style="76" customWidth="1"/>
    <col min="6908" max="6908" width="15.7109375" style="76" customWidth="1"/>
    <col min="6909" max="6909" width="9.42578125" style="76" customWidth="1"/>
    <col min="6910" max="6910" width="15.7109375" style="76" customWidth="1"/>
    <col min="6911" max="6911" width="9.42578125" style="76" customWidth="1"/>
    <col min="6912" max="6912" width="15.7109375" style="76" customWidth="1"/>
    <col min="6913" max="6913" width="9.42578125" style="76" customWidth="1"/>
    <col min="6914" max="6914" width="15.7109375" style="76" customWidth="1"/>
    <col min="6915" max="6915" width="9.42578125" style="76" customWidth="1"/>
    <col min="6916" max="6916" width="15.7109375" style="76" customWidth="1"/>
    <col min="6917" max="6917" width="9.42578125" style="76" customWidth="1"/>
    <col min="6918" max="6918" width="15.7109375" style="76" customWidth="1"/>
    <col min="6919" max="6919" width="9.42578125" style="76" customWidth="1"/>
    <col min="6920" max="6920" width="15.7109375" style="76" customWidth="1"/>
    <col min="6921" max="6925" width="0" style="76" hidden="1" customWidth="1"/>
    <col min="6926" max="6926" width="5.7109375" style="76" customWidth="1"/>
    <col min="6927" max="6927" width="18.28515625" style="76" customWidth="1"/>
    <col min="6928" max="6928" width="9.140625" style="76"/>
    <col min="6929" max="6929" width="15.7109375" style="76" customWidth="1"/>
    <col min="6930" max="7146" width="9.140625" style="76"/>
    <col min="7147" max="7147" width="10.85546875" style="76" customWidth="1"/>
    <col min="7148" max="7148" width="49.140625" style="76" customWidth="1"/>
    <col min="7149" max="7149" width="14" style="76" customWidth="1"/>
    <col min="7150" max="7150" width="9.42578125" style="76" customWidth="1"/>
    <col min="7151" max="7151" width="12.7109375" style="76" customWidth="1"/>
    <col min="7152" max="7152" width="14.140625" style="76" customWidth="1"/>
    <col min="7153" max="7153" width="9.42578125" style="76" customWidth="1"/>
    <col min="7154" max="7154" width="15.7109375" style="76" customWidth="1"/>
    <col min="7155" max="7155" width="9.42578125" style="76" customWidth="1"/>
    <col min="7156" max="7156" width="15.7109375" style="76" customWidth="1"/>
    <col min="7157" max="7157" width="9.42578125" style="76" customWidth="1"/>
    <col min="7158" max="7158" width="15.7109375" style="76" customWidth="1"/>
    <col min="7159" max="7159" width="9.42578125" style="76" customWidth="1"/>
    <col min="7160" max="7160" width="15.7109375" style="76" customWidth="1"/>
    <col min="7161" max="7161" width="9.42578125" style="76" customWidth="1"/>
    <col min="7162" max="7162" width="15.7109375" style="76" customWidth="1"/>
    <col min="7163" max="7163" width="9.42578125" style="76" customWidth="1"/>
    <col min="7164" max="7164" width="15.7109375" style="76" customWidth="1"/>
    <col min="7165" max="7165" width="9.42578125" style="76" customWidth="1"/>
    <col min="7166" max="7166" width="15.7109375" style="76" customWidth="1"/>
    <col min="7167" max="7167" width="9.42578125" style="76" customWidth="1"/>
    <col min="7168" max="7168" width="15.7109375" style="76" customWidth="1"/>
    <col min="7169" max="7169" width="9.42578125" style="76" customWidth="1"/>
    <col min="7170" max="7170" width="15.7109375" style="76" customWidth="1"/>
    <col min="7171" max="7171" width="9.42578125" style="76" customWidth="1"/>
    <col min="7172" max="7172" width="15.7109375" style="76" customWidth="1"/>
    <col min="7173" max="7173" width="9.42578125" style="76" customWidth="1"/>
    <col min="7174" max="7174" width="15.7109375" style="76" customWidth="1"/>
    <col min="7175" max="7175" width="9.42578125" style="76" customWidth="1"/>
    <col min="7176" max="7176" width="15.7109375" style="76" customWidth="1"/>
    <col min="7177" max="7181" width="0" style="76" hidden="1" customWidth="1"/>
    <col min="7182" max="7182" width="5.7109375" style="76" customWidth="1"/>
    <col min="7183" max="7183" width="18.28515625" style="76" customWidth="1"/>
    <col min="7184" max="7184" width="9.140625" style="76"/>
    <col min="7185" max="7185" width="15.7109375" style="76" customWidth="1"/>
    <col min="7186" max="7402" width="9.140625" style="76"/>
    <col min="7403" max="7403" width="10.85546875" style="76" customWidth="1"/>
    <col min="7404" max="7404" width="49.140625" style="76" customWidth="1"/>
    <col min="7405" max="7405" width="14" style="76" customWidth="1"/>
    <col min="7406" max="7406" width="9.42578125" style="76" customWidth="1"/>
    <col min="7407" max="7407" width="12.7109375" style="76" customWidth="1"/>
    <col min="7408" max="7408" width="14.140625" style="76" customWidth="1"/>
    <col min="7409" max="7409" width="9.42578125" style="76" customWidth="1"/>
    <col min="7410" max="7410" width="15.7109375" style="76" customWidth="1"/>
    <col min="7411" max="7411" width="9.42578125" style="76" customWidth="1"/>
    <col min="7412" max="7412" width="15.7109375" style="76" customWidth="1"/>
    <col min="7413" max="7413" width="9.42578125" style="76" customWidth="1"/>
    <col min="7414" max="7414" width="15.7109375" style="76" customWidth="1"/>
    <col min="7415" max="7415" width="9.42578125" style="76" customWidth="1"/>
    <col min="7416" max="7416" width="15.7109375" style="76" customWidth="1"/>
    <col min="7417" max="7417" width="9.42578125" style="76" customWidth="1"/>
    <col min="7418" max="7418" width="15.7109375" style="76" customWidth="1"/>
    <col min="7419" max="7419" width="9.42578125" style="76" customWidth="1"/>
    <col min="7420" max="7420" width="15.7109375" style="76" customWidth="1"/>
    <col min="7421" max="7421" width="9.42578125" style="76" customWidth="1"/>
    <col min="7422" max="7422" width="15.7109375" style="76" customWidth="1"/>
    <col min="7423" max="7423" width="9.42578125" style="76" customWidth="1"/>
    <col min="7424" max="7424" width="15.7109375" style="76" customWidth="1"/>
    <col min="7425" max="7425" width="9.42578125" style="76" customWidth="1"/>
    <col min="7426" max="7426" width="15.7109375" style="76" customWidth="1"/>
    <col min="7427" max="7427" width="9.42578125" style="76" customWidth="1"/>
    <col min="7428" max="7428" width="15.7109375" style="76" customWidth="1"/>
    <col min="7429" max="7429" width="9.42578125" style="76" customWidth="1"/>
    <col min="7430" max="7430" width="15.7109375" style="76" customWidth="1"/>
    <col min="7431" max="7431" width="9.42578125" style="76" customWidth="1"/>
    <col min="7432" max="7432" width="15.7109375" style="76" customWidth="1"/>
    <col min="7433" max="7437" width="0" style="76" hidden="1" customWidth="1"/>
    <col min="7438" max="7438" width="5.7109375" style="76" customWidth="1"/>
    <col min="7439" max="7439" width="18.28515625" style="76" customWidth="1"/>
    <col min="7440" max="7440" width="9.140625" style="76"/>
    <col min="7441" max="7441" width="15.7109375" style="76" customWidth="1"/>
    <col min="7442" max="7658" width="9.140625" style="76"/>
    <col min="7659" max="7659" width="10.85546875" style="76" customWidth="1"/>
    <col min="7660" max="7660" width="49.140625" style="76" customWidth="1"/>
    <col min="7661" max="7661" width="14" style="76" customWidth="1"/>
    <col min="7662" max="7662" width="9.42578125" style="76" customWidth="1"/>
    <col min="7663" max="7663" width="12.7109375" style="76" customWidth="1"/>
    <col min="7664" max="7664" width="14.140625" style="76" customWidth="1"/>
    <col min="7665" max="7665" width="9.42578125" style="76" customWidth="1"/>
    <col min="7666" max="7666" width="15.7109375" style="76" customWidth="1"/>
    <col min="7667" max="7667" width="9.42578125" style="76" customWidth="1"/>
    <col min="7668" max="7668" width="15.7109375" style="76" customWidth="1"/>
    <col min="7669" max="7669" width="9.42578125" style="76" customWidth="1"/>
    <col min="7670" max="7670" width="15.7109375" style="76" customWidth="1"/>
    <col min="7671" max="7671" width="9.42578125" style="76" customWidth="1"/>
    <col min="7672" max="7672" width="15.7109375" style="76" customWidth="1"/>
    <col min="7673" max="7673" width="9.42578125" style="76" customWidth="1"/>
    <col min="7674" max="7674" width="15.7109375" style="76" customWidth="1"/>
    <col min="7675" max="7675" width="9.42578125" style="76" customWidth="1"/>
    <col min="7676" max="7676" width="15.7109375" style="76" customWidth="1"/>
    <col min="7677" max="7677" width="9.42578125" style="76" customWidth="1"/>
    <col min="7678" max="7678" width="15.7109375" style="76" customWidth="1"/>
    <col min="7679" max="7679" width="9.42578125" style="76" customWidth="1"/>
    <col min="7680" max="7680" width="15.7109375" style="76" customWidth="1"/>
    <col min="7681" max="7681" width="9.42578125" style="76" customWidth="1"/>
    <col min="7682" max="7682" width="15.7109375" style="76" customWidth="1"/>
    <col min="7683" max="7683" width="9.42578125" style="76" customWidth="1"/>
    <col min="7684" max="7684" width="15.7109375" style="76" customWidth="1"/>
    <col min="7685" max="7685" width="9.42578125" style="76" customWidth="1"/>
    <col min="7686" max="7686" width="15.7109375" style="76" customWidth="1"/>
    <col min="7687" max="7687" width="9.42578125" style="76" customWidth="1"/>
    <col min="7688" max="7688" width="15.7109375" style="76" customWidth="1"/>
    <col min="7689" max="7693" width="0" style="76" hidden="1" customWidth="1"/>
    <col min="7694" max="7694" width="5.7109375" style="76" customWidth="1"/>
    <col min="7695" max="7695" width="18.28515625" style="76" customWidth="1"/>
    <col min="7696" max="7696" width="9.140625" style="76"/>
    <col min="7697" max="7697" width="15.7109375" style="76" customWidth="1"/>
    <col min="7698" max="7914" width="9.140625" style="76"/>
    <col min="7915" max="7915" width="10.85546875" style="76" customWidth="1"/>
    <col min="7916" max="7916" width="49.140625" style="76" customWidth="1"/>
    <col min="7917" max="7917" width="14" style="76" customWidth="1"/>
    <col min="7918" max="7918" width="9.42578125" style="76" customWidth="1"/>
    <col min="7919" max="7919" width="12.7109375" style="76" customWidth="1"/>
    <col min="7920" max="7920" width="14.140625" style="76" customWidth="1"/>
    <col min="7921" max="7921" width="9.42578125" style="76" customWidth="1"/>
    <col min="7922" max="7922" width="15.7109375" style="76" customWidth="1"/>
    <col min="7923" max="7923" width="9.42578125" style="76" customWidth="1"/>
    <col min="7924" max="7924" width="15.7109375" style="76" customWidth="1"/>
    <col min="7925" max="7925" width="9.42578125" style="76" customWidth="1"/>
    <col min="7926" max="7926" width="15.7109375" style="76" customWidth="1"/>
    <col min="7927" max="7927" width="9.42578125" style="76" customWidth="1"/>
    <col min="7928" max="7928" width="15.7109375" style="76" customWidth="1"/>
    <col min="7929" max="7929" width="9.42578125" style="76" customWidth="1"/>
    <col min="7930" max="7930" width="15.7109375" style="76" customWidth="1"/>
    <col min="7931" max="7931" width="9.42578125" style="76" customWidth="1"/>
    <col min="7932" max="7932" width="15.7109375" style="76" customWidth="1"/>
    <col min="7933" max="7933" width="9.42578125" style="76" customWidth="1"/>
    <col min="7934" max="7934" width="15.7109375" style="76" customWidth="1"/>
    <col min="7935" max="7935" width="9.42578125" style="76" customWidth="1"/>
    <col min="7936" max="7936" width="15.7109375" style="76" customWidth="1"/>
    <col min="7937" max="7937" width="9.42578125" style="76" customWidth="1"/>
    <col min="7938" max="7938" width="15.7109375" style="76" customWidth="1"/>
    <col min="7939" max="7939" width="9.42578125" style="76" customWidth="1"/>
    <col min="7940" max="7940" width="15.7109375" style="76" customWidth="1"/>
    <col min="7941" max="7941" width="9.42578125" style="76" customWidth="1"/>
    <col min="7942" max="7942" width="15.7109375" style="76" customWidth="1"/>
    <col min="7943" max="7943" width="9.42578125" style="76" customWidth="1"/>
    <col min="7944" max="7944" width="15.7109375" style="76" customWidth="1"/>
    <col min="7945" max="7949" width="0" style="76" hidden="1" customWidth="1"/>
    <col min="7950" max="7950" width="5.7109375" style="76" customWidth="1"/>
    <col min="7951" max="7951" width="18.28515625" style="76" customWidth="1"/>
    <col min="7952" max="7952" width="9.140625" style="76"/>
    <col min="7953" max="7953" width="15.7109375" style="76" customWidth="1"/>
    <col min="7954" max="8170" width="9.140625" style="76"/>
    <col min="8171" max="8171" width="10.85546875" style="76" customWidth="1"/>
    <col min="8172" max="8172" width="49.140625" style="76" customWidth="1"/>
    <col min="8173" max="8173" width="14" style="76" customWidth="1"/>
    <col min="8174" max="8174" width="9.42578125" style="76" customWidth="1"/>
    <col min="8175" max="8175" width="12.7109375" style="76" customWidth="1"/>
    <col min="8176" max="8176" width="14.140625" style="76" customWidth="1"/>
    <col min="8177" max="8177" width="9.42578125" style="76" customWidth="1"/>
    <col min="8178" max="8178" width="15.7109375" style="76" customWidth="1"/>
    <col min="8179" max="8179" width="9.42578125" style="76" customWidth="1"/>
    <col min="8180" max="8180" width="15.7109375" style="76" customWidth="1"/>
    <col min="8181" max="8181" width="9.42578125" style="76" customWidth="1"/>
    <col min="8182" max="8182" width="15.7109375" style="76" customWidth="1"/>
    <col min="8183" max="8183" width="9.42578125" style="76" customWidth="1"/>
    <col min="8184" max="8184" width="15.7109375" style="76" customWidth="1"/>
    <col min="8185" max="8185" width="9.42578125" style="76" customWidth="1"/>
    <col min="8186" max="8186" width="15.7109375" style="76" customWidth="1"/>
    <col min="8187" max="8187" width="9.42578125" style="76" customWidth="1"/>
    <col min="8188" max="8188" width="15.7109375" style="76" customWidth="1"/>
    <col min="8189" max="8189" width="9.42578125" style="76" customWidth="1"/>
    <col min="8190" max="8190" width="15.7109375" style="76" customWidth="1"/>
    <col min="8191" max="8191" width="9.42578125" style="76" customWidth="1"/>
    <col min="8192" max="8192" width="15.7109375" style="76" customWidth="1"/>
    <col min="8193" max="8193" width="9.42578125" style="76" customWidth="1"/>
    <col min="8194" max="8194" width="15.7109375" style="76" customWidth="1"/>
    <col min="8195" max="8195" width="9.42578125" style="76" customWidth="1"/>
    <col min="8196" max="8196" width="15.7109375" style="76" customWidth="1"/>
    <col min="8197" max="8197" width="9.42578125" style="76" customWidth="1"/>
    <col min="8198" max="8198" width="15.7109375" style="76" customWidth="1"/>
    <col min="8199" max="8199" width="9.42578125" style="76" customWidth="1"/>
    <col min="8200" max="8200" width="15.7109375" style="76" customWidth="1"/>
    <col min="8201" max="8205" width="0" style="76" hidden="1" customWidth="1"/>
    <col min="8206" max="8206" width="5.7109375" style="76" customWidth="1"/>
    <col min="8207" max="8207" width="18.28515625" style="76" customWidth="1"/>
    <col min="8208" max="8208" width="9.140625" style="76"/>
    <col min="8209" max="8209" width="15.7109375" style="76" customWidth="1"/>
    <col min="8210" max="8426" width="9.140625" style="76"/>
    <col min="8427" max="8427" width="10.85546875" style="76" customWidth="1"/>
    <col min="8428" max="8428" width="49.140625" style="76" customWidth="1"/>
    <col min="8429" max="8429" width="14" style="76" customWidth="1"/>
    <col min="8430" max="8430" width="9.42578125" style="76" customWidth="1"/>
    <col min="8431" max="8431" width="12.7109375" style="76" customWidth="1"/>
    <col min="8432" max="8432" width="14.140625" style="76" customWidth="1"/>
    <col min="8433" max="8433" width="9.42578125" style="76" customWidth="1"/>
    <col min="8434" max="8434" width="15.7109375" style="76" customWidth="1"/>
    <col min="8435" max="8435" width="9.42578125" style="76" customWidth="1"/>
    <col min="8436" max="8436" width="15.7109375" style="76" customWidth="1"/>
    <col min="8437" max="8437" width="9.42578125" style="76" customWidth="1"/>
    <col min="8438" max="8438" width="15.7109375" style="76" customWidth="1"/>
    <col min="8439" max="8439" width="9.42578125" style="76" customWidth="1"/>
    <col min="8440" max="8440" width="15.7109375" style="76" customWidth="1"/>
    <col min="8441" max="8441" width="9.42578125" style="76" customWidth="1"/>
    <col min="8442" max="8442" width="15.7109375" style="76" customWidth="1"/>
    <col min="8443" max="8443" width="9.42578125" style="76" customWidth="1"/>
    <col min="8444" max="8444" width="15.7109375" style="76" customWidth="1"/>
    <col min="8445" max="8445" width="9.42578125" style="76" customWidth="1"/>
    <col min="8446" max="8446" width="15.7109375" style="76" customWidth="1"/>
    <col min="8447" max="8447" width="9.42578125" style="76" customWidth="1"/>
    <col min="8448" max="8448" width="15.7109375" style="76" customWidth="1"/>
    <col min="8449" max="8449" width="9.42578125" style="76" customWidth="1"/>
    <col min="8450" max="8450" width="15.7109375" style="76" customWidth="1"/>
    <col min="8451" max="8451" width="9.42578125" style="76" customWidth="1"/>
    <col min="8452" max="8452" width="15.7109375" style="76" customWidth="1"/>
    <col min="8453" max="8453" width="9.42578125" style="76" customWidth="1"/>
    <col min="8454" max="8454" width="15.7109375" style="76" customWidth="1"/>
    <col min="8455" max="8455" width="9.42578125" style="76" customWidth="1"/>
    <col min="8456" max="8456" width="15.7109375" style="76" customWidth="1"/>
    <col min="8457" max="8461" width="0" style="76" hidden="1" customWidth="1"/>
    <col min="8462" max="8462" width="5.7109375" style="76" customWidth="1"/>
    <col min="8463" max="8463" width="18.28515625" style="76" customWidth="1"/>
    <col min="8464" max="8464" width="9.140625" style="76"/>
    <col min="8465" max="8465" width="15.7109375" style="76" customWidth="1"/>
    <col min="8466" max="8682" width="9.140625" style="76"/>
    <col min="8683" max="8683" width="10.85546875" style="76" customWidth="1"/>
    <col min="8684" max="8684" width="49.140625" style="76" customWidth="1"/>
    <col min="8685" max="8685" width="14" style="76" customWidth="1"/>
    <col min="8686" max="8686" width="9.42578125" style="76" customWidth="1"/>
    <col min="8687" max="8687" width="12.7109375" style="76" customWidth="1"/>
    <col min="8688" max="8688" width="14.140625" style="76" customWidth="1"/>
    <col min="8689" max="8689" width="9.42578125" style="76" customWidth="1"/>
    <col min="8690" max="8690" width="15.7109375" style="76" customWidth="1"/>
    <col min="8691" max="8691" width="9.42578125" style="76" customWidth="1"/>
    <col min="8692" max="8692" width="15.7109375" style="76" customWidth="1"/>
    <col min="8693" max="8693" width="9.42578125" style="76" customWidth="1"/>
    <col min="8694" max="8694" width="15.7109375" style="76" customWidth="1"/>
    <col min="8695" max="8695" width="9.42578125" style="76" customWidth="1"/>
    <col min="8696" max="8696" width="15.7109375" style="76" customWidth="1"/>
    <col min="8697" max="8697" width="9.42578125" style="76" customWidth="1"/>
    <col min="8698" max="8698" width="15.7109375" style="76" customWidth="1"/>
    <col min="8699" max="8699" width="9.42578125" style="76" customWidth="1"/>
    <col min="8700" max="8700" width="15.7109375" style="76" customWidth="1"/>
    <col min="8701" max="8701" width="9.42578125" style="76" customWidth="1"/>
    <col min="8702" max="8702" width="15.7109375" style="76" customWidth="1"/>
    <col min="8703" max="8703" width="9.42578125" style="76" customWidth="1"/>
    <col min="8704" max="8704" width="15.7109375" style="76" customWidth="1"/>
    <col min="8705" max="8705" width="9.42578125" style="76" customWidth="1"/>
    <col min="8706" max="8706" width="15.7109375" style="76" customWidth="1"/>
    <col min="8707" max="8707" width="9.42578125" style="76" customWidth="1"/>
    <col min="8708" max="8708" width="15.7109375" style="76" customWidth="1"/>
    <col min="8709" max="8709" width="9.42578125" style="76" customWidth="1"/>
    <col min="8710" max="8710" width="15.7109375" style="76" customWidth="1"/>
    <col min="8711" max="8711" width="9.42578125" style="76" customWidth="1"/>
    <col min="8712" max="8712" width="15.7109375" style="76" customWidth="1"/>
    <col min="8713" max="8717" width="0" style="76" hidden="1" customWidth="1"/>
    <col min="8718" max="8718" width="5.7109375" style="76" customWidth="1"/>
    <col min="8719" max="8719" width="18.28515625" style="76" customWidth="1"/>
    <col min="8720" max="8720" width="9.140625" style="76"/>
    <col min="8721" max="8721" width="15.7109375" style="76" customWidth="1"/>
    <col min="8722" max="8938" width="9.140625" style="76"/>
    <col min="8939" max="8939" width="10.85546875" style="76" customWidth="1"/>
    <col min="8940" max="8940" width="49.140625" style="76" customWidth="1"/>
    <col min="8941" max="8941" width="14" style="76" customWidth="1"/>
    <col min="8942" max="8942" width="9.42578125" style="76" customWidth="1"/>
    <col min="8943" max="8943" width="12.7109375" style="76" customWidth="1"/>
    <col min="8944" max="8944" width="14.140625" style="76" customWidth="1"/>
    <col min="8945" max="8945" width="9.42578125" style="76" customWidth="1"/>
    <col min="8946" max="8946" width="15.7109375" style="76" customWidth="1"/>
    <col min="8947" max="8947" width="9.42578125" style="76" customWidth="1"/>
    <col min="8948" max="8948" width="15.7109375" style="76" customWidth="1"/>
    <col min="8949" max="8949" width="9.42578125" style="76" customWidth="1"/>
    <col min="8950" max="8950" width="15.7109375" style="76" customWidth="1"/>
    <col min="8951" max="8951" width="9.42578125" style="76" customWidth="1"/>
    <col min="8952" max="8952" width="15.7109375" style="76" customWidth="1"/>
    <col min="8953" max="8953" width="9.42578125" style="76" customWidth="1"/>
    <col min="8954" max="8954" width="15.7109375" style="76" customWidth="1"/>
    <col min="8955" max="8955" width="9.42578125" style="76" customWidth="1"/>
    <col min="8956" max="8956" width="15.7109375" style="76" customWidth="1"/>
    <col min="8957" max="8957" width="9.42578125" style="76" customWidth="1"/>
    <col min="8958" max="8958" width="15.7109375" style="76" customWidth="1"/>
    <col min="8959" max="8959" width="9.42578125" style="76" customWidth="1"/>
    <col min="8960" max="8960" width="15.7109375" style="76" customWidth="1"/>
    <col min="8961" max="8961" width="9.42578125" style="76" customWidth="1"/>
    <col min="8962" max="8962" width="15.7109375" style="76" customWidth="1"/>
    <col min="8963" max="8963" width="9.42578125" style="76" customWidth="1"/>
    <col min="8964" max="8964" width="15.7109375" style="76" customWidth="1"/>
    <col min="8965" max="8965" width="9.42578125" style="76" customWidth="1"/>
    <col min="8966" max="8966" width="15.7109375" style="76" customWidth="1"/>
    <col min="8967" max="8967" width="9.42578125" style="76" customWidth="1"/>
    <col min="8968" max="8968" width="15.7109375" style="76" customWidth="1"/>
    <col min="8969" max="8973" width="0" style="76" hidden="1" customWidth="1"/>
    <col min="8974" max="8974" width="5.7109375" style="76" customWidth="1"/>
    <col min="8975" max="8975" width="18.28515625" style="76" customWidth="1"/>
    <col min="8976" max="8976" width="9.140625" style="76"/>
    <col min="8977" max="8977" width="15.7109375" style="76" customWidth="1"/>
    <col min="8978" max="9194" width="9.140625" style="76"/>
    <col min="9195" max="9195" width="10.85546875" style="76" customWidth="1"/>
    <col min="9196" max="9196" width="49.140625" style="76" customWidth="1"/>
    <col min="9197" max="9197" width="14" style="76" customWidth="1"/>
    <col min="9198" max="9198" width="9.42578125" style="76" customWidth="1"/>
    <col min="9199" max="9199" width="12.7109375" style="76" customWidth="1"/>
    <col min="9200" max="9200" width="14.140625" style="76" customWidth="1"/>
    <col min="9201" max="9201" width="9.42578125" style="76" customWidth="1"/>
    <col min="9202" max="9202" width="15.7109375" style="76" customWidth="1"/>
    <col min="9203" max="9203" width="9.42578125" style="76" customWidth="1"/>
    <col min="9204" max="9204" width="15.7109375" style="76" customWidth="1"/>
    <col min="9205" max="9205" width="9.42578125" style="76" customWidth="1"/>
    <col min="9206" max="9206" width="15.7109375" style="76" customWidth="1"/>
    <col min="9207" max="9207" width="9.42578125" style="76" customWidth="1"/>
    <col min="9208" max="9208" width="15.7109375" style="76" customWidth="1"/>
    <col min="9209" max="9209" width="9.42578125" style="76" customWidth="1"/>
    <col min="9210" max="9210" width="15.7109375" style="76" customWidth="1"/>
    <col min="9211" max="9211" width="9.42578125" style="76" customWidth="1"/>
    <col min="9212" max="9212" width="15.7109375" style="76" customWidth="1"/>
    <col min="9213" max="9213" width="9.42578125" style="76" customWidth="1"/>
    <col min="9214" max="9214" width="15.7109375" style="76" customWidth="1"/>
    <col min="9215" max="9215" width="9.42578125" style="76" customWidth="1"/>
    <col min="9216" max="9216" width="15.7109375" style="76" customWidth="1"/>
    <col min="9217" max="9217" width="9.42578125" style="76" customWidth="1"/>
    <col min="9218" max="9218" width="15.7109375" style="76" customWidth="1"/>
    <col min="9219" max="9219" width="9.42578125" style="76" customWidth="1"/>
    <col min="9220" max="9220" width="15.7109375" style="76" customWidth="1"/>
    <col min="9221" max="9221" width="9.42578125" style="76" customWidth="1"/>
    <col min="9222" max="9222" width="15.7109375" style="76" customWidth="1"/>
    <col min="9223" max="9223" width="9.42578125" style="76" customWidth="1"/>
    <col min="9224" max="9224" width="15.7109375" style="76" customWidth="1"/>
    <col min="9225" max="9229" width="0" style="76" hidden="1" customWidth="1"/>
    <col min="9230" max="9230" width="5.7109375" style="76" customWidth="1"/>
    <col min="9231" max="9231" width="18.28515625" style="76" customWidth="1"/>
    <col min="9232" max="9232" width="9.140625" style="76"/>
    <col min="9233" max="9233" width="15.7109375" style="76" customWidth="1"/>
    <col min="9234" max="9450" width="9.140625" style="76"/>
    <col min="9451" max="9451" width="10.85546875" style="76" customWidth="1"/>
    <col min="9452" max="9452" width="49.140625" style="76" customWidth="1"/>
    <col min="9453" max="9453" width="14" style="76" customWidth="1"/>
    <col min="9454" max="9454" width="9.42578125" style="76" customWidth="1"/>
    <col min="9455" max="9455" width="12.7109375" style="76" customWidth="1"/>
    <col min="9456" max="9456" width="14.140625" style="76" customWidth="1"/>
    <col min="9457" max="9457" width="9.42578125" style="76" customWidth="1"/>
    <col min="9458" max="9458" width="15.7109375" style="76" customWidth="1"/>
    <col min="9459" max="9459" width="9.42578125" style="76" customWidth="1"/>
    <col min="9460" max="9460" width="15.7109375" style="76" customWidth="1"/>
    <col min="9461" max="9461" width="9.42578125" style="76" customWidth="1"/>
    <col min="9462" max="9462" width="15.7109375" style="76" customWidth="1"/>
    <col min="9463" max="9463" width="9.42578125" style="76" customWidth="1"/>
    <col min="9464" max="9464" width="15.7109375" style="76" customWidth="1"/>
    <col min="9465" max="9465" width="9.42578125" style="76" customWidth="1"/>
    <col min="9466" max="9466" width="15.7109375" style="76" customWidth="1"/>
    <col min="9467" max="9467" width="9.42578125" style="76" customWidth="1"/>
    <col min="9468" max="9468" width="15.7109375" style="76" customWidth="1"/>
    <col min="9469" max="9469" width="9.42578125" style="76" customWidth="1"/>
    <col min="9470" max="9470" width="15.7109375" style="76" customWidth="1"/>
    <col min="9471" max="9471" width="9.42578125" style="76" customWidth="1"/>
    <col min="9472" max="9472" width="15.7109375" style="76" customWidth="1"/>
    <col min="9473" max="9473" width="9.42578125" style="76" customWidth="1"/>
    <col min="9474" max="9474" width="15.7109375" style="76" customWidth="1"/>
    <col min="9475" max="9475" width="9.42578125" style="76" customWidth="1"/>
    <col min="9476" max="9476" width="15.7109375" style="76" customWidth="1"/>
    <col min="9477" max="9477" width="9.42578125" style="76" customWidth="1"/>
    <col min="9478" max="9478" width="15.7109375" style="76" customWidth="1"/>
    <col min="9479" max="9479" width="9.42578125" style="76" customWidth="1"/>
    <col min="9480" max="9480" width="15.7109375" style="76" customWidth="1"/>
    <col min="9481" max="9485" width="0" style="76" hidden="1" customWidth="1"/>
    <col min="9486" max="9486" width="5.7109375" style="76" customWidth="1"/>
    <col min="9487" max="9487" width="18.28515625" style="76" customWidth="1"/>
    <col min="9488" max="9488" width="9.140625" style="76"/>
    <col min="9489" max="9489" width="15.7109375" style="76" customWidth="1"/>
    <col min="9490" max="9706" width="9.140625" style="76"/>
    <col min="9707" max="9707" width="10.85546875" style="76" customWidth="1"/>
    <col min="9708" max="9708" width="49.140625" style="76" customWidth="1"/>
    <col min="9709" max="9709" width="14" style="76" customWidth="1"/>
    <col min="9710" max="9710" width="9.42578125" style="76" customWidth="1"/>
    <col min="9711" max="9711" width="12.7109375" style="76" customWidth="1"/>
    <col min="9712" max="9712" width="14.140625" style="76" customWidth="1"/>
    <col min="9713" max="9713" width="9.42578125" style="76" customWidth="1"/>
    <col min="9714" max="9714" width="15.7109375" style="76" customWidth="1"/>
    <col min="9715" max="9715" width="9.42578125" style="76" customWidth="1"/>
    <col min="9716" max="9716" width="15.7109375" style="76" customWidth="1"/>
    <col min="9717" max="9717" width="9.42578125" style="76" customWidth="1"/>
    <col min="9718" max="9718" width="15.7109375" style="76" customWidth="1"/>
    <col min="9719" max="9719" width="9.42578125" style="76" customWidth="1"/>
    <col min="9720" max="9720" width="15.7109375" style="76" customWidth="1"/>
    <col min="9721" max="9721" width="9.42578125" style="76" customWidth="1"/>
    <col min="9722" max="9722" width="15.7109375" style="76" customWidth="1"/>
    <col min="9723" max="9723" width="9.42578125" style="76" customWidth="1"/>
    <col min="9724" max="9724" width="15.7109375" style="76" customWidth="1"/>
    <col min="9725" max="9725" width="9.42578125" style="76" customWidth="1"/>
    <col min="9726" max="9726" width="15.7109375" style="76" customWidth="1"/>
    <col min="9727" max="9727" width="9.42578125" style="76" customWidth="1"/>
    <col min="9728" max="9728" width="15.7109375" style="76" customWidth="1"/>
    <col min="9729" max="9729" width="9.42578125" style="76" customWidth="1"/>
    <col min="9730" max="9730" width="15.7109375" style="76" customWidth="1"/>
    <col min="9731" max="9731" width="9.42578125" style="76" customWidth="1"/>
    <col min="9732" max="9732" width="15.7109375" style="76" customWidth="1"/>
    <col min="9733" max="9733" width="9.42578125" style="76" customWidth="1"/>
    <col min="9734" max="9734" width="15.7109375" style="76" customWidth="1"/>
    <col min="9735" max="9735" width="9.42578125" style="76" customWidth="1"/>
    <col min="9736" max="9736" width="15.7109375" style="76" customWidth="1"/>
    <col min="9737" max="9741" width="0" style="76" hidden="1" customWidth="1"/>
    <col min="9742" max="9742" width="5.7109375" style="76" customWidth="1"/>
    <col min="9743" max="9743" width="18.28515625" style="76" customWidth="1"/>
    <col min="9744" max="9744" width="9.140625" style="76"/>
    <col min="9745" max="9745" width="15.7109375" style="76" customWidth="1"/>
    <col min="9746" max="9962" width="9.140625" style="76"/>
    <col min="9963" max="9963" width="10.85546875" style="76" customWidth="1"/>
    <col min="9964" max="9964" width="49.140625" style="76" customWidth="1"/>
    <col min="9965" max="9965" width="14" style="76" customWidth="1"/>
    <col min="9966" max="9966" width="9.42578125" style="76" customWidth="1"/>
    <col min="9967" max="9967" width="12.7109375" style="76" customWidth="1"/>
    <col min="9968" max="9968" width="14.140625" style="76" customWidth="1"/>
    <col min="9969" max="9969" width="9.42578125" style="76" customWidth="1"/>
    <col min="9970" max="9970" width="15.7109375" style="76" customWidth="1"/>
    <col min="9971" max="9971" width="9.42578125" style="76" customWidth="1"/>
    <col min="9972" max="9972" width="15.7109375" style="76" customWidth="1"/>
    <col min="9973" max="9973" width="9.42578125" style="76" customWidth="1"/>
    <col min="9974" max="9974" width="15.7109375" style="76" customWidth="1"/>
    <col min="9975" max="9975" width="9.42578125" style="76" customWidth="1"/>
    <col min="9976" max="9976" width="15.7109375" style="76" customWidth="1"/>
    <col min="9977" max="9977" width="9.42578125" style="76" customWidth="1"/>
    <col min="9978" max="9978" width="15.7109375" style="76" customWidth="1"/>
    <col min="9979" max="9979" width="9.42578125" style="76" customWidth="1"/>
    <col min="9980" max="9980" width="15.7109375" style="76" customWidth="1"/>
    <col min="9981" max="9981" width="9.42578125" style="76" customWidth="1"/>
    <col min="9982" max="9982" width="15.7109375" style="76" customWidth="1"/>
    <col min="9983" max="9983" width="9.42578125" style="76" customWidth="1"/>
    <col min="9984" max="9984" width="15.7109375" style="76" customWidth="1"/>
    <col min="9985" max="9985" width="9.42578125" style="76" customWidth="1"/>
    <col min="9986" max="9986" width="15.7109375" style="76" customWidth="1"/>
    <col min="9987" max="9987" width="9.42578125" style="76" customWidth="1"/>
    <col min="9988" max="9988" width="15.7109375" style="76" customWidth="1"/>
    <col min="9989" max="9989" width="9.42578125" style="76" customWidth="1"/>
    <col min="9990" max="9990" width="15.7109375" style="76" customWidth="1"/>
    <col min="9991" max="9991" width="9.42578125" style="76" customWidth="1"/>
    <col min="9992" max="9992" width="15.7109375" style="76" customWidth="1"/>
    <col min="9993" max="9997" width="0" style="76" hidden="1" customWidth="1"/>
    <col min="9998" max="9998" width="5.7109375" style="76" customWidth="1"/>
    <col min="9999" max="9999" width="18.28515625" style="76" customWidth="1"/>
    <col min="10000" max="10000" width="9.140625" style="76"/>
    <col min="10001" max="10001" width="15.7109375" style="76" customWidth="1"/>
    <col min="10002" max="10218" width="9.140625" style="76"/>
    <col min="10219" max="10219" width="10.85546875" style="76" customWidth="1"/>
    <col min="10220" max="10220" width="49.140625" style="76" customWidth="1"/>
    <col min="10221" max="10221" width="14" style="76" customWidth="1"/>
    <col min="10222" max="10222" width="9.42578125" style="76" customWidth="1"/>
    <col min="10223" max="10223" width="12.7109375" style="76" customWidth="1"/>
    <col min="10224" max="10224" width="14.140625" style="76" customWidth="1"/>
    <col min="10225" max="10225" width="9.42578125" style="76" customWidth="1"/>
    <col min="10226" max="10226" width="15.7109375" style="76" customWidth="1"/>
    <col min="10227" max="10227" width="9.42578125" style="76" customWidth="1"/>
    <col min="10228" max="10228" width="15.7109375" style="76" customWidth="1"/>
    <col min="10229" max="10229" width="9.42578125" style="76" customWidth="1"/>
    <col min="10230" max="10230" width="15.7109375" style="76" customWidth="1"/>
    <col min="10231" max="10231" width="9.42578125" style="76" customWidth="1"/>
    <col min="10232" max="10232" width="15.7109375" style="76" customWidth="1"/>
    <col min="10233" max="10233" width="9.42578125" style="76" customWidth="1"/>
    <col min="10234" max="10234" width="15.7109375" style="76" customWidth="1"/>
    <col min="10235" max="10235" width="9.42578125" style="76" customWidth="1"/>
    <col min="10236" max="10236" width="15.7109375" style="76" customWidth="1"/>
    <col min="10237" max="10237" width="9.42578125" style="76" customWidth="1"/>
    <col min="10238" max="10238" width="15.7109375" style="76" customWidth="1"/>
    <col min="10239" max="10239" width="9.42578125" style="76" customWidth="1"/>
    <col min="10240" max="10240" width="15.7109375" style="76" customWidth="1"/>
    <col min="10241" max="10241" width="9.42578125" style="76" customWidth="1"/>
    <col min="10242" max="10242" width="15.7109375" style="76" customWidth="1"/>
    <col min="10243" max="10243" width="9.42578125" style="76" customWidth="1"/>
    <col min="10244" max="10244" width="15.7109375" style="76" customWidth="1"/>
    <col min="10245" max="10245" width="9.42578125" style="76" customWidth="1"/>
    <col min="10246" max="10246" width="15.7109375" style="76" customWidth="1"/>
    <col min="10247" max="10247" width="9.42578125" style="76" customWidth="1"/>
    <col min="10248" max="10248" width="15.7109375" style="76" customWidth="1"/>
    <col min="10249" max="10253" width="0" style="76" hidden="1" customWidth="1"/>
    <col min="10254" max="10254" width="5.7109375" style="76" customWidth="1"/>
    <col min="10255" max="10255" width="18.28515625" style="76" customWidth="1"/>
    <col min="10256" max="10256" width="9.140625" style="76"/>
    <col min="10257" max="10257" width="15.7109375" style="76" customWidth="1"/>
    <col min="10258" max="10474" width="9.140625" style="76"/>
    <col min="10475" max="10475" width="10.85546875" style="76" customWidth="1"/>
    <col min="10476" max="10476" width="49.140625" style="76" customWidth="1"/>
    <col min="10477" max="10477" width="14" style="76" customWidth="1"/>
    <col min="10478" max="10478" width="9.42578125" style="76" customWidth="1"/>
    <col min="10479" max="10479" width="12.7109375" style="76" customWidth="1"/>
    <col min="10480" max="10480" width="14.140625" style="76" customWidth="1"/>
    <col min="10481" max="10481" width="9.42578125" style="76" customWidth="1"/>
    <col min="10482" max="10482" width="15.7109375" style="76" customWidth="1"/>
    <col min="10483" max="10483" width="9.42578125" style="76" customWidth="1"/>
    <col min="10484" max="10484" width="15.7109375" style="76" customWidth="1"/>
    <col min="10485" max="10485" width="9.42578125" style="76" customWidth="1"/>
    <col min="10486" max="10486" width="15.7109375" style="76" customWidth="1"/>
    <col min="10487" max="10487" width="9.42578125" style="76" customWidth="1"/>
    <col min="10488" max="10488" width="15.7109375" style="76" customWidth="1"/>
    <col min="10489" max="10489" width="9.42578125" style="76" customWidth="1"/>
    <col min="10490" max="10490" width="15.7109375" style="76" customWidth="1"/>
    <col min="10491" max="10491" width="9.42578125" style="76" customWidth="1"/>
    <col min="10492" max="10492" width="15.7109375" style="76" customWidth="1"/>
    <col min="10493" max="10493" width="9.42578125" style="76" customWidth="1"/>
    <col min="10494" max="10494" width="15.7109375" style="76" customWidth="1"/>
    <col min="10495" max="10495" width="9.42578125" style="76" customWidth="1"/>
    <col min="10496" max="10496" width="15.7109375" style="76" customWidth="1"/>
    <col min="10497" max="10497" width="9.42578125" style="76" customWidth="1"/>
    <col min="10498" max="10498" width="15.7109375" style="76" customWidth="1"/>
    <col min="10499" max="10499" width="9.42578125" style="76" customWidth="1"/>
    <col min="10500" max="10500" width="15.7109375" style="76" customWidth="1"/>
    <col min="10501" max="10501" width="9.42578125" style="76" customWidth="1"/>
    <col min="10502" max="10502" width="15.7109375" style="76" customWidth="1"/>
    <col min="10503" max="10503" width="9.42578125" style="76" customWidth="1"/>
    <col min="10504" max="10504" width="15.7109375" style="76" customWidth="1"/>
    <col min="10505" max="10509" width="0" style="76" hidden="1" customWidth="1"/>
    <col min="10510" max="10510" width="5.7109375" style="76" customWidth="1"/>
    <col min="10511" max="10511" width="18.28515625" style="76" customWidth="1"/>
    <col min="10512" max="10512" width="9.140625" style="76"/>
    <col min="10513" max="10513" width="15.7109375" style="76" customWidth="1"/>
    <col min="10514" max="10730" width="9.140625" style="76"/>
    <col min="10731" max="10731" width="10.85546875" style="76" customWidth="1"/>
    <col min="10732" max="10732" width="49.140625" style="76" customWidth="1"/>
    <col min="10733" max="10733" width="14" style="76" customWidth="1"/>
    <col min="10734" max="10734" width="9.42578125" style="76" customWidth="1"/>
    <col min="10735" max="10735" width="12.7109375" style="76" customWidth="1"/>
    <col min="10736" max="10736" width="14.140625" style="76" customWidth="1"/>
    <col min="10737" max="10737" width="9.42578125" style="76" customWidth="1"/>
    <col min="10738" max="10738" width="15.7109375" style="76" customWidth="1"/>
    <col min="10739" max="10739" width="9.42578125" style="76" customWidth="1"/>
    <col min="10740" max="10740" width="15.7109375" style="76" customWidth="1"/>
    <col min="10741" max="10741" width="9.42578125" style="76" customWidth="1"/>
    <col min="10742" max="10742" width="15.7109375" style="76" customWidth="1"/>
    <col min="10743" max="10743" width="9.42578125" style="76" customWidth="1"/>
    <col min="10744" max="10744" width="15.7109375" style="76" customWidth="1"/>
    <col min="10745" max="10745" width="9.42578125" style="76" customWidth="1"/>
    <col min="10746" max="10746" width="15.7109375" style="76" customWidth="1"/>
    <col min="10747" max="10747" width="9.42578125" style="76" customWidth="1"/>
    <col min="10748" max="10748" width="15.7109375" style="76" customWidth="1"/>
    <col min="10749" max="10749" width="9.42578125" style="76" customWidth="1"/>
    <col min="10750" max="10750" width="15.7109375" style="76" customWidth="1"/>
    <col min="10751" max="10751" width="9.42578125" style="76" customWidth="1"/>
    <col min="10752" max="10752" width="15.7109375" style="76" customWidth="1"/>
    <col min="10753" max="10753" width="9.42578125" style="76" customWidth="1"/>
    <col min="10754" max="10754" width="15.7109375" style="76" customWidth="1"/>
    <col min="10755" max="10755" width="9.42578125" style="76" customWidth="1"/>
    <col min="10756" max="10756" width="15.7109375" style="76" customWidth="1"/>
    <col min="10757" max="10757" width="9.42578125" style="76" customWidth="1"/>
    <col min="10758" max="10758" width="15.7109375" style="76" customWidth="1"/>
    <col min="10759" max="10759" width="9.42578125" style="76" customWidth="1"/>
    <col min="10760" max="10760" width="15.7109375" style="76" customWidth="1"/>
    <col min="10761" max="10765" width="0" style="76" hidden="1" customWidth="1"/>
    <col min="10766" max="10766" width="5.7109375" style="76" customWidth="1"/>
    <col min="10767" max="10767" width="18.28515625" style="76" customWidth="1"/>
    <col min="10768" max="10768" width="9.140625" style="76"/>
    <col min="10769" max="10769" width="15.7109375" style="76" customWidth="1"/>
    <col min="10770" max="10986" width="9.140625" style="76"/>
    <col min="10987" max="10987" width="10.85546875" style="76" customWidth="1"/>
    <col min="10988" max="10988" width="49.140625" style="76" customWidth="1"/>
    <col min="10989" max="10989" width="14" style="76" customWidth="1"/>
    <col min="10990" max="10990" width="9.42578125" style="76" customWidth="1"/>
    <col min="10991" max="10991" width="12.7109375" style="76" customWidth="1"/>
    <col min="10992" max="10992" width="14.140625" style="76" customWidth="1"/>
    <col min="10993" max="10993" width="9.42578125" style="76" customWidth="1"/>
    <col min="10994" max="10994" width="15.7109375" style="76" customWidth="1"/>
    <col min="10995" max="10995" width="9.42578125" style="76" customWidth="1"/>
    <col min="10996" max="10996" width="15.7109375" style="76" customWidth="1"/>
    <col min="10997" max="10997" width="9.42578125" style="76" customWidth="1"/>
    <col min="10998" max="10998" width="15.7109375" style="76" customWidth="1"/>
    <col min="10999" max="10999" width="9.42578125" style="76" customWidth="1"/>
    <col min="11000" max="11000" width="15.7109375" style="76" customWidth="1"/>
    <col min="11001" max="11001" width="9.42578125" style="76" customWidth="1"/>
    <col min="11002" max="11002" width="15.7109375" style="76" customWidth="1"/>
    <col min="11003" max="11003" width="9.42578125" style="76" customWidth="1"/>
    <col min="11004" max="11004" width="15.7109375" style="76" customWidth="1"/>
    <col min="11005" max="11005" width="9.42578125" style="76" customWidth="1"/>
    <col min="11006" max="11006" width="15.7109375" style="76" customWidth="1"/>
    <col min="11007" max="11007" width="9.42578125" style="76" customWidth="1"/>
    <col min="11008" max="11008" width="15.7109375" style="76" customWidth="1"/>
    <col min="11009" max="11009" width="9.42578125" style="76" customWidth="1"/>
    <col min="11010" max="11010" width="15.7109375" style="76" customWidth="1"/>
    <col min="11011" max="11011" width="9.42578125" style="76" customWidth="1"/>
    <col min="11012" max="11012" width="15.7109375" style="76" customWidth="1"/>
    <col min="11013" max="11013" width="9.42578125" style="76" customWidth="1"/>
    <col min="11014" max="11014" width="15.7109375" style="76" customWidth="1"/>
    <col min="11015" max="11015" width="9.42578125" style="76" customWidth="1"/>
    <col min="11016" max="11016" width="15.7109375" style="76" customWidth="1"/>
    <col min="11017" max="11021" width="0" style="76" hidden="1" customWidth="1"/>
    <col min="11022" max="11022" width="5.7109375" style="76" customWidth="1"/>
    <col min="11023" max="11023" width="18.28515625" style="76" customWidth="1"/>
    <col min="11024" max="11024" width="9.140625" style="76"/>
    <col min="11025" max="11025" width="15.7109375" style="76" customWidth="1"/>
    <col min="11026" max="11242" width="9.140625" style="76"/>
    <col min="11243" max="11243" width="10.85546875" style="76" customWidth="1"/>
    <col min="11244" max="11244" width="49.140625" style="76" customWidth="1"/>
    <col min="11245" max="11245" width="14" style="76" customWidth="1"/>
    <col min="11246" max="11246" width="9.42578125" style="76" customWidth="1"/>
    <col min="11247" max="11247" width="12.7109375" style="76" customWidth="1"/>
    <col min="11248" max="11248" width="14.140625" style="76" customWidth="1"/>
    <col min="11249" max="11249" width="9.42578125" style="76" customWidth="1"/>
    <col min="11250" max="11250" width="15.7109375" style="76" customWidth="1"/>
    <col min="11251" max="11251" width="9.42578125" style="76" customWidth="1"/>
    <col min="11252" max="11252" width="15.7109375" style="76" customWidth="1"/>
    <col min="11253" max="11253" width="9.42578125" style="76" customWidth="1"/>
    <col min="11254" max="11254" width="15.7109375" style="76" customWidth="1"/>
    <col min="11255" max="11255" width="9.42578125" style="76" customWidth="1"/>
    <col min="11256" max="11256" width="15.7109375" style="76" customWidth="1"/>
    <col min="11257" max="11257" width="9.42578125" style="76" customWidth="1"/>
    <col min="11258" max="11258" width="15.7109375" style="76" customWidth="1"/>
    <col min="11259" max="11259" width="9.42578125" style="76" customWidth="1"/>
    <col min="11260" max="11260" width="15.7109375" style="76" customWidth="1"/>
    <col min="11261" max="11261" width="9.42578125" style="76" customWidth="1"/>
    <col min="11262" max="11262" width="15.7109375" style="76" customWidth="1"/>
    <col min="11263" max="11263" width="9.42578125" style="76" customWidth="1"/>
    <col min="11264" max="11264" width="15.7109375" style="76" customWidth="1"/>
    <col min="11265" max="11265" width="9.42578125" style="76" customWidth="1"/>
    <col min="11266" max="11266" width="15.7109375" style="76" customWidth="1"/>
    <col min="11267" max="11267" width="9.42578125" style="76" customWidth="1"/>
    <col min="11268" max="11268" width="15.7109375" style="76" customWidth="1"/>
    <col min="11269" max="11269" width="9.42578125" style="76" customWidth="1"/>
    <col min="11270" max="11270" width="15.7109375" style="76" customWidth="1"/>
    <col min="11271" max="11271" width="9.42578125" style="76" customWidth="1"/>
    <col min="11272" max="11272" width="15.7109375" style="76" customWidth="1"/>
    <col min="11273" max="11277" width="0" style="76" hidden="1" customWidth="1"/>
    <col min="11278" max="11278" width="5.7109375" style="76" customWidth="1"/>
    <col min="11279" max="11279" width="18.28515625" style="76" customWidth="1"/>
    <col min="11280" max="11280" width="9.140625" style="76"/>
    <col min="11281" max="11281" width="15.7109375" style="76" customWidth="1"/>
    <col min="11282" max="11498" width="9.140625" style="76"/>
    <col min="11499" max="11499" width="10.85546875" style="76" customWidth="1"/>
    <col min="11500" max="11500" width="49.140625" style="76" customWidth="1"/>
    <col min="11501" max="11501" width="14" style="76" customWidth="1"/>
    <col min="11502" max="11502" width="9.42578125" style="76" customWidth="1"/>
    <col min="11503" max="11503" width="12.7109375" style="76" customWidth="1"/>
    <col min="11504" max="11504" width="14.140625" style="76" customWidth="1"/>
    <col min="11505" max="11505" width="9.42578125" style="76" customWidth="1"/>
    <col min="11506" max="11506" width="15.7109375" style="76" customWidth="1"/>
    <col min="11507" max="11507" width="9.42578125" style="76" customWidth="1"/>
    <col min="11508" max="11508" width="15.7109375" style="76" customWidth="1"/>
    <col min="11509" max="11509" width="9.42578125" style="76" customWidth="1"/>
    <col min="11510" max="11510" width="15.7109375" style="76" customWidth="1"/>
    <col min="11511" max="11511" width="9.42578125" style="76" customWidth="1"/>
    <col min="11512" max="11512" width="15.7109375" style="76" customWidth="1"/>
    <col min="11513" max="11513" width="9.42578125" style="76" customWidth="1"/>
    <col min="11514" max="11514" width="15.7109375" style="76" customWidth="1"/>
    <col min="11515" max="11515" width="9.42578125" style="76" customWidth="1"/>
    <col min="11516" max="11516" width="15.7109375" style="76" customWidth="1"/>
    <col min="11517" max="11517" width="9.42578125" style="76" customWidth="1"/>
    <col min="11518" max="11518" width="15.7109375" style="76" customWidth="1"/>
    <col min="11519" max="11519" width="9.42578125" style="76" customWidth="1"/>
    <col min="11520" max="11520" width="15.7109375" style="76" customWidth="1"/>
    <col min="11521" max="11521" width="9.42578125" style="76" customWidth="1"/>
    <col min="11522" max="11522" width="15.7109375" style="76" customWidth="1"/>
    <col min="11523" max="11523" width="9.42578125" style="76" customWidth="1"/>
    <col min="11524" max="11524" width="15.7109375" style="76" customWidth="1"/>
    <col min="11525" max="11525" width="9.42578125" style="76" customWidth="1"/>
    <col min="11526" max="11526" width="15.7109375" style="76" customWidth="1"/>
    <col min="11527" max="11527" width="9.42578125" style="76" customWidth="1"/>
    <col min="11528" max="11528" width="15.7109375" style="76" customWidth="1"/>
    <col min="11529" max="11533" width="0" style="76" hidden="1" customWidth="1"/>
    <col min="11534" max="11534" width="5.7109375" style="76" customWidth="1"/>
    <col min="11535" max="11535" width="18.28515625" style="76" customWidth="1"/>
    <col min="11536" max="11536" width="9.140625" style="76"/>
    <col min="11537" max="11537" width="15.7109375" style="76" customWidth="1"/>
    <col min="11538" max="11754" width="9.140625" style="76"/>
    <col min="11755" max="11755" width="10.85546875" style="76" customWidth="1"/>
    <col min="11756" max="11756" width="49.140625" style="76" customWidth="1"/>
    <col min="11757" max="11757" width="14" style="76" customWidth="1"/>
    <col min="11758" max="11758" width="9.42578125" style="76" customWidth="1"/>
    <col min="11759" max="11759" width="12.7109375" style="76" customWidth="1"/>
    <col min="11760" max="11760" width="14.140625" style="76" customWidth="1"/>
    <col min="11761" max="11761" width="9.42578125" style="76" customWidth="1"/>
    <col min="11762" max="11762" width="15.7109375" style="76" customWidth="1"/>
    <col min="11763" max="11763" width="9.42578125" style="76" customWidth="1"/>
    <col min="11764" max="11764" width="15.7109375" style="76" customWidth="1"/>
    <col min="11765" max="11765" width="9.42578125" style="76" customWidth="1"/>
    <col min="11766" max="11766" width="15.7109375" style="76" customWidth="1"/>
    <col min="11767" max="11767" width="9.42578125" style="76" customWidth="1"/>
    <col min="11768" max="11768" width="15.7109375" style="76" customWidth="1"/>
    <col min="11769" max="11769" width="9.42578125" style="76" customWidth="1"/>
    <col min="11770" max="11770" width="15.7109375" style="76" customWidth="1"/>
    <col min="11771" max="11771" width="9.42578125" style="76" customWidth="1"/>
    <col min="11772" max="11772" width="15.7109375" style="76" customWidth="1"/>
    <col min="11773" max="11773" width="9.42578125" style="76" customWidth="1"/>
    <col min="11774" max="11774" width="15.7109375" style="76" customWidth="1"/>
    <col min="11775" max="11775" width="9.42578125" style="76" customWidth="1"/>
    <col min="11776" max="11776" width="15.7109375" style="76" customWidth="1"/>
    <col min="11777" max="11777" width="9.42578125" style="76" customWidth="1"/>
    <col min="11778" max="11778" width="15.7109375" style="76" customWidth="1"/>
    <col min="11779" max="11779" width="9.42578125" style="76" customWidth="1"/>
    <col min="11780" max="11780" width="15.7109375" style="76" customWidth="1"/>
    <col min="11781" max="11781" width="9.42578125" style="76" customWidth="1"/>
    <col min="11782" max="11782" width="15.7109375" style="76" customWidth="1"/>
    <col min="11783" max="11783" width="9.42578125" style="76" customWidth="1"/>
    <col min="11784" max="11784" width="15.7109375" style="76" customWidth="1"/>
    <col min="11785" max="11789" width="0" style="76" hidden="1" customWidth="1"/>
    <col min="11790" max="11790" width="5.7109375" style="76" customWidth="1"/>
    <col min="11791" max="11791" width="18.28515625" style="76" customWidth="1"/>
    <col min="11792" max="11792" width="9.140625" style="76"/>
    <col min="11793" max="11793" width="15.7109375" style="76" customWidth="1"/>
    <col min="11794" max="12010" width="9.140625" style="76"/>
    <col min="12011" max="12011" width="10.85546875" style="76" customWidth="1"/>
    <col min="12012" max="12012" width="49.140625" style="76" customWidth="1"/>
    <col min="12013" max="12013" width="14" style="76" customWidth="1"/>
    <col min="12014" max="12014" width="9.42578125" style="76" customWidth="1"/>
    <col min="12015" max="12015" width="12.7109375" style="76" customWidth="1"/>
    <col min="12016" max="12016" width="14.140625" style="76" customWidth="1"/>
    <col min="12017" max="12017" width="9.42578125" style="76" customWidth="1"/>
    <col min="12018" max="12018" width="15.7109375" style="76" customWidth="1"/>
    <col min="12019" max="12019" width="9.42578125" style="76" customWidth="1"/>
    <col min="12020" max="12020" width="15.7109375" style="76" customWidth="1"/>
    <col min="12021" max="12021" width="9.42578125" style="76" customWidth="1"/>
    <col min="12022" max="12022" width="15.7109375" style="76" customWidth="1"/>
    <col min="12023" max="12023" width="9.42578125" style="76" customWidth="1"/>
    <col min="12024" max="12024" width="15.7109375" style="76" customWidth="1"/>
    <col min="12025" max="12025" width="9.42578125" style="76" customWidth="1"/>
    <col min="12026" max="12026" width="15.7109375" style="76" customWidth="1"/>
    <col min="12027" max="12027" width="9.42578125" style="76" customWidth="1"/>
    <col min="12028" max="12028" width="15.7109375" style="76" customWidth="1"/>
    <col min="12029" max="12029" width="9.42578125" style="76" customWidth="1"/>
    <col min="12030" max="12030" width="15.7109375" style="76" customWidth="1"/>
    <col min="12031" max="12031" width="9.42578125" style="76" customWidth="1"/>
    <col min="12032" max="12032" width="15.7109375" style="76" customWidth="1"/>
    <col min="12033" max="12033" width="9.42578125" style="76" customWidth="1"/>
    <col min="12034" max="12034" width="15.7109375" style="76" customWidth="1"/>
    <col min="12035" max="12035" width="9.42578125" style="76" customWidth="1"/>
    <col min="12036" max="12036" width="15.7109375" style="76" customWidth="1"/>
    <col min="12037" max="12037" width="9.42578125" style="76" customWidth="1"/>
    <col min="12038" max="12038" width="15.7109375" style="76" customWidth="1"/>
    <col min="12039" max="12039" width="9.42578125" style="76" customWidth="1"/>
    <col min="12040" max="12040" width="15.7109375" style="76" customWidth="1"/>
    <col min="12041" max="12045" width="0" style="76" hidden="1" customWidth="1"/>
    <col min="12046" max="12046" width="5.7109375" style="76" customWidth="1"/>
    <col min="12047" max="12047" width="18.28515625" style="76" customWidth="1"/>
    <col min="12048" max="12048" width="9.140625" style="76"/>
    <col min="12049" max="12049" width="15.7109375" style="76" customWidth="1"/>
    <col min="12050" max="12266" width="9.140625" style="76"/>
    <col min="12267" max="12267" width="10.85546875" style="76" customWidth="1"/>
    <col min="12268" max="12268" width="49.140625" style="76" customWidth="1"/>
    <col min="12269" max="12269" width="14" style="76" customWidth="1"/>
    <col min="12270" max="12270" width="9.42578125" style="76" customWidth="1"/>
    <col min="12271" max="12271" width="12.7109375" style="76" customWidth="1"/>
    <col min="12272" max="12272" width="14.140625" style="76" customWidth="1"/>
    <col min="12273" max="12273" width="9.42578125" style="76" customWidth="1"/>
    <col min="12274" max="12274" width="15.7109375" style="76" customWidth="1"/>
    <col min="12275" max="12275" width="9.42578125" style="76" customWidth="1"/>
    <col min="12276" max="12276" width="15.7109375" style="76" customWidth="1"/>
    <col min="12277" max="12277" width="9.42578125" style="76" customWidth="1"/>
    <col min="12278" max="12278" width="15.7109375" style="76" customWidth="1"/>
    <col min="12279" max="12279" width="9.42578125" style="76" customWidth="1"/>
    <col min="12280" max="12280" width="15.7109375" style="76" customWidth="1"/>
    <col min="12281" max="12281" width="9.42578125" style="76" customWidth="1"/>
    <col min="12282" max="12282" width="15.7109375" style="76" customWidth="1"/>
    <col min="12283" max="12283" width="9.42578125" style="76" customWidth="1"/>
    <col min="12284" max="12284" width="15.7109375" style="76" customWidth="1"/>
    <col min="12285" max="12285" width="9.42578125" style="76" customWidth="1"/>
    <col min="12286" max="12286" width="15.7109375" style="76" customWidth="1"/>
    <col min="12287" max="12287" width="9.42578125" style="76" customWidth="1"/>
    <col min="12288" max="12288" width="15.7109375" style="76" customWidth="1"/>
    <col min="12289" max="12289" width="9.42578125" style="76" customWidth="1"/>
    <col min="12290" max="12290" width="15.7109375" style="76" customWidth="1"/>
    <col min="12291" max="12291" width="9.42578125" style="76" customWidth="1"/>
    <col min="12292" max="12292" width="15.7109375" style="76" customWidth="1"/>
    <col min="12293" max="12293" width="9.42578125" style="76" customWidth="1"/>
    <col min="12294" max="12294" width="15.7109375" style="76" customWidth="1"/>
    <col min="12295" max="12295" width="9.42578125" style="76" customWidth="1"/>
    <col min="12296" max="12296" width="15.7109375" style="76" customWidth="1"/>
    <col min="12297" max="12301" width="0" style="76" hidden="1" customWidth="1"/>
    <col min="12302" max="12302" width="5.7109375" style="76" customWidth="1"/>
    <col min="12303" max="12303" width="18.28515625" style="76" customWidth="1"/>
    <col min="12304" max="12304" width="9.140625" style="76"/>
    <col min="12305" max="12305" width="15.7109375" style="76" customWidth="1"/>
    <col min="12306" max="12522" width="9.140625" style="76"/>
    <col min="12523" max="12523" width="10.85546875" style="76" customWidth="1"/>
    <col min="12524" max="12524" width="49.140625" style="76" customWidth="1"/>
    <col min="12525" max="12525" width="14" style="76" customWidth="1"/>
    <col min="12526" max="12526" width="9.42578125" style="76" customWidth="1"/>
    <col min="12527" max="12527" width="12.7109375" style="76" customWidth="1"/>
    <col min="12528" max="12528" width="14.140625" style="76" customWidth="1"/>
    <col min="12529" max="12529" width="9.42578125" style="76" customWidth="1"/>
    <col min="12530" max="12530" width="15.7109375" style="76" customWidth="1"/>
    <col min="12531" max="12531" width="9.42578125" style="76" customWidth="1"/>
    <col min="12532" max="12532" width="15.7109375" style="76" customWidth="1"/>
    <col min="12533" max="12533" width="9.42578125" style="76" customWidth="1"/>
    <col min="12534" max="12534" width="15.7109375" style="76" customWidth="1"/>
    <col min="12535" max="12535" width="9.42578125" style="76" customWidth="1"/>
    <col min="12536" max="12536" width="15.7109375" style="76" customWidth="1"/>
    <col min="12537" max="12537" width="9.42578125" style="76" customWidth="1"/>
    <col min="12538" max="12538" width="15.7109375" style="76" customWidth="1"/>
    <col min="12539" max="12539" width="9.42578125" style="76" customWidth="1"/>
    <col min="12540" max="12540" width="15.7109375" style="76" customWidth="1"/>
    <col min="12541" max="12541" width="9.42578125" style="76" customWidth="1"/>
    <col min="12542" max="12542" width="15.7109375" style="76" customWidth="1"/>
    <col min="12543" max="12543" width="9.42578125" style="76" customWidth="1"/>
    <col min="12544" max="12544" width="15.7109375" style="76" customWidth="1"/>
    <col min="12545" max="12545" width="9.42578125" style="76" customWidth="1"/>
    <col min="12546" max="12546" width="15.7109375" style="76" customWidth="1"/>
    <col min="12547" max="12547" width="9.42578125" style="76" customWidth="1"/>
    <col min="12548" max="12548" width="15.7109375" style="76" customWidth="1"/>
    <col min="12549" max="12549" width="9.42578125" style="76" customWidth="1"/>
    <col min="12550" max="12550" width="15.7109375" style="76" customWidth="1"/>
    <col min="12551" max="12551" width="9.42578125" style="76" customWidth="1"/>
    <col min="12552" max="12552" width="15.7109375" style="76" customWidth="1"/>
    <col min="12553" max="12557" width="0" style="76" hidden="1" customWidth="1"/>
    <col min="12558" max="12558" width="5.7109375" style="76" customWidth="1"/>
    <col min="12559" max="12559" width="18.28515625" style="76" customWidth="1"/>
    <col min="12560" max="12560" width="9.140625" style="76"/>
    <col min="12561" max="12561" width="15.7109375" style="76" customWidth="1"/>
    <col min="12562" max="12778" width="9.140625" style="76"/>
    <col min="12779" max="12779" width="10.85546875" style="76" customWidth="1"/>
    <col min="12780" max="12780" width="49.140625" style="76" customWidth="1"/>
    <col min="12781" max="12781" width="14" style="76" customWidth="1"/>
    <col min="12782" max="12782" width="9.42578125" style="76" customWidth="1"/>
    <col min="12783" max="12783" width="12.7109375" style="76" customWidth="1"/>
    <col min="12784" max="12784" width="14.140625" style="76" customWidth="1"/>
    <col min="12785" max="12785" width="9.42578125" style="76" customWidth="1"/>
    <col min="12786" max="12786" width="15.7109375" style="76" customWidth="1"/>
    <col min="12787" max="12787" width="9.42578125" style="76" customWidth="1"/>
    <col min="12788" max="12788" width="15.7109375" style="76" customWidth="1"/>
    <col min="12789" max="12789" width="9.42578125" style="76" customWidth="1"/>
    <col min="12790" max="12790" width="15.7109375" style="76" customWidth="1"/>
    <col min="12791" max="12791" width="9.42578125" style="76" customWidth="1"/>
    <col min="12792" max="12792" width="15.7109375" style="76" customWidth="1"/>
    <col min="12793" max="12793" width="9.42578125" style="76" customWidth="1"/>
    <col min="12794" max="12794" width="15.7109375" style="76" customWidth="1"/>
    <col min="12795" max="12795" width="9.42578125" style="76" customWidth="1"/>
    <col min="12796" max="12796" width="15.7109375" style="76" customWidth="1"/>
    <col min="12797" max="12797" width="9.42578125" style="76" customWidth="1"/>
    <col min="12798" max="12798" width="15.7109375" style="76" customWidth="1"/>
    <col min="12799" max="12799" width="9.42578125" style="76" customWidth="1"/>
    <col min="12800" max="12800" width="15.7109375" style="76" customWidth="1"/>
    <col min="12801" max="12801" width="9.42578125" style="76" customWidth="1"/>
    <col min="12802" max="12802" width="15.7109375" style="76" customWidth="1"/>
    <col min="12803" max="12803" width="9.42578125" style="76" customWidth="1"/>
    <col min="12804" max="12804" width="15.7109375" style="76" customWidth="1"/>
    <col min="12805" max="12805" width="9.42578125" style="76" customWidth="1"/>
    <col min="12806" max="12806" width="15.7109375" style="76" customWidth="1"/>
    <col min="12807" max="12807" width="9.42578125" style="76" customWidth="1"/>
    <col min="12808" max="12808" width="15.7109375" style="76" customWidth="1"/>
    <col min="12809" max="12813" width="0" style="76" hidden="1" customWidth="1"/>
    <col min="12814" max="12814" width="5.7109375" style="76" customWidth="1"/>
    <col min="12815" max="12815" width="18.28515625" style="76" customWidth="1"/>
    <col min="12816" max="12816" width="9.140625" style="76"/>
    <col min="12817" max="12817" width="15.7109375" style="76" customWidth="1"/>
    <col min="12818" max="13034" width="9.140625" style="76"/>
    <col min="13035" max="13035" width="10.85546875" style="76" customWidth="1"/>
    <col min="13036" max="13036" width="49.140625" style="76" customWidth="1"/>
    <col min="13037" max="13037" width="14" style="76" customWidth="1"/>
    <col min="13038" max="13038" width="9.42578125" style="76" customWidth="1"/>
    <col min="13039" max="13039" width="12.7109375" style="76" customWidth="1"/>
    <col min="13040" max="13040" width="14.140625" style="76" customWidth="1"/>
    <col min="13041" max="13041" width="9.42578125" style="76" customWidth="1"/>
    <col min="13042" max="13042" width="15.7109375" style="76" customWidth="1"/>
    <col min="13043" max="13043" width="9.42578125" style="76" customWidth="1"/>
    <col min="13044" max="13044" width="15.7109375" style="76" customWidth="1"/>
    <col min="13045" max="13045" width="9.42578125" style="76" customWidth="1"/>
    <col min="13046" max="13046" width="15.7109375" style="76" customWidth="1"/>
    <col min="13047" max="13047" width="9.42578125" style="76" customWidth="1"/>
    <col min="13048" max="13048" width="15.7109375" style="76" customWidth="1"/>
    <col min="13049" max="13049" width="9.42578125" style="76" customWidth="1"/>
    <col min="13050" max="13050" width="15.7109375" style="76" customWidth="1"/>
    <col min="13051" max="13051" width="9.42578125" style="76" customWidth="1"/>
    <col min="13052" max="13052" width="15.7109375" style="76" customWidth="1"/>
    <col min="13053" max="13053" width="9.42578125" style="76" customWidth="1"/>
    <col min="13054" max="13054" width="15.7109375" style="76" customWidth="1"/>
    <col min="13055" max="13055" width="9.42578125" style="76" customWidth="1"/>
    <col min="13056" max="13056" width="15.7109375" style="76" customWidth="1"/>
    <col min="13057" max="13057" width="9.42578125" style="76" customWidth="1"/>
    <col min="13058" max="13058" width="15.7109375" style="76" customWidth="1"/>
    <col min="13059" max="13059" width="9.42578125" style="76" customWidth="1"/>
    <col min="13060" max="13060" width="15.7109375" style="76" customWidth="1"/>
    <col min="13061" max="13061" width="9.42578125" style="76" customWidth="1"/>
    <col min="13062" max="13062" width="15.7109375" style="76" customWidth="1"/>
    <col min="13063" max="13063" width="9.42578125" style="76" customWidth="1"/>
    <col min="13064" max="13064" width="15.7109375" style="76" customWidth="1"/>
    <col min="13065" max="13069" width="0" style="76" hidden="1" customWidth="1"/>
    <col min="13070" max="13070" width="5.7109375" style="76" customWidth="1"/>
    <col min="13071" max="13071" width="18.28515625" style="76" customWidth="1"/>
    <col min="13072" max="13072" width="9.140625" style="76"/>
    <col min="13073" max="13073" width="15.7109375" style="76" customWidth="1"/>
    <col min="13074" max="13290" width="9.140625" style="76"/>
    <col min="13291" max="13291" width="10.85546875" style="76" customWidth="1"/>
    <col min="13292" max="13292" width="49.140625" style="76" customWidth="1"/>
    <col min="13293" max="13293" width="14" style="76" customWidth="1"/>
    <col min="13294" max="13294" width="9.42578125" style="76" customWidth="1"/>
    <col min="13295" max="13295" width="12.7109375" style="76" customWidth="1"/>
    <col min="13296" max="13296" width="14.140625" style="76" customWidth="1"/>
    <col min="13297" max="13297" width="9.42578125" style="76" customWidth="1"/>
    <col min="13298" max="13298" width="15.7109375" style="76" customWidth="1"/>
    <col min="13299" max="13299" width="9.42578125" style="76" customWidth="1"/>
    <col min="13300" max="13300" width="15.7109375" style="76" customWidth="1"/>
    <col min="13301" max="13301" width="9.42578125" style="76" customWidth="1"/>
    <col min="13302" max="13302" width="15.7109375" style="76" customWidth="1"/>
    <col min="13303" max="13303" width="9.42578125" style="76" customWidth="1"/>
    <col min="13304" max="13304" width="15.7109375" style="76" customWidth="1"/>
    <col min="13305" max="13305" width="9.42578125" style="76" customWidth="1"/>
    <col min="13306" max="13306" width="15.7109375" style="76" customWidth="1"/>
    <col min="13307" max="13307" width="9.42578125" style="76" customWidth="1"/>
    <col min="13308" max="13308" width="15.7109375" style="76" customWidth="1"/>
    <col min="13309" max="13309" width="9.42578125" style="76" customWidth="1"/>
    <col min="13310" max="13310" width="15.7109375" style="76" customWidth="1"/>
    <col min="13311" max="13311" width="9.42578125" style="76" customWidth="1"/>
    <col min="13312" max="13312" width="15.7109375" style="76" customWidth="1"/>
    <col min="13313" max="13313" width="9.42578125" style="76" customWidth="1"/>
    <col min="13314" max="13314" width="15.7109375" style="76" customWidth="1"/>
    <col min="13315" max="13315" width="9.42578125" style="76" customWidth="1"/>
    <col min="13316" max="13316" width="15.7109375" style="76" customWidth="1"/>
    <col min="13317" max="13317" width="9.42578125" style="76" customWidth="1"/>
    <col min="13318" max="13318" width="15.7109375" style="76" customWidth="1"/>
    <col min="13319" max="13319" width="9.42578125" style="76" customWidth="1"/>
    <col min="13320" max="13320" width="15.7109375" style="76" customWidth="1"/>
    <col min="13321" max="13325" width="0" style="76" hidden="1" customWidth="1"/>
    <col min="13326" max="13326" width="5.7109375" style="76" customWidth="1"/>
    <col min="13327" max="13327" width="18.28515625" style="76" customWidth="1"/>
    <col min="13328" max="13328" width="9.140625" style="76"/>
    <col min="13329" max="13329" width="15.7109375" style="76" customWidth="1"/>
    <col min="13330" max="13546" width="9.140625" style="76"/>
    <col min="13547" max="13547" width="10.85546875" style="76" customWidth="1"/>
    <col min="13548" max="13548" width="49.140625" style="76" customWidth="1"/>
    <col min="13549" max="13549" width="14" style="76" customWidth="1"/>
    <col min="13550" max="13550" width="9.42578125" style="76" customWidth="1"/>
    <col min="13551" max="13551" width="12.7109375" style="76" customWidth="1"/>
    <col min="13552" max="13552" width="14.140625" style="76" customWidth="1"/>
    <col min="13553" max="13553" width="9.42578125" style="76" customWidth="1"/>
    <col min="13554" max="13554" width="15.7109375" style="76" customWidth="1"/>
    <col min="13555" max="13555" width="9.42578125" style="76" customWidth="1"/>
    <col min="13556" max="13556" width="15.7109375" style="76" customWidth="1"/>
    <col min="13557" max="13557" width="9.42578125" style="76" customWidth="1"/>
    <col min="13558" max="13558" width="15.7109375" style="76" customWidth="1"/>
    <col min="13559" max="13559" width="9.42578125" style="76" customWidth="1"/>
    <col min="13560" max="13560" width="15.7109375" style="76" customWidth="1"/>
    <col min="13561" max="13561" width="9.42578125" style="76" customWidth="1"/>
    <col min="13562" max="13562" width="15.7109375" style="76" customWidth="1"/>
    <col min="13563" max="13563" width="9.42578125" style="76" customWidth="1"/>
    <col min="13564" max="13564" width="15.7109375" style="76" customWidth="1"/>
    <col min="13565" max="13565" width="9.42578125" style="76" customWidth="1"/>
    <col min="13566" max="13566" width="15.7109375" style="76" customWidth="1"/>
    <col min="13567" max="13567" width="9.42578125" style="76" customWidth="1"/>
    <col min="13568" max="13568" width="15.7109375" style="76" customWidth="1"/>
    <col min="13569" max="13569" width="9.42578125" style="76" customWidth="1"/>
    <col min="13570" max="13570" width="15.7109375" style="76" customWidth="1"/>
    <col min="13571" max="13571" width="9.42578125" style="76" customWidth="1"/>
    <col min="13572" max="13572" width="15.7109375" style="76" customWidth="1"/>
    <col min="13573" max="13573" width="9.42578125" style="76" customWidth="1"/>
    <col min="13574" max="13574" width="15.7109375" style="76" customWidth="1"/>
    <col min="13575" max="13575" width="9.42578125" style="76" customWidth="1"/>
    <col min="13576" max="13576" width="15.7109375" style="76" customWidth="1"/>
    <col min="13577" max="13581" width="0" style="76" hidden="1" customWidth="1"/>
    <col min="13582" max="13582" width="5.7109375" style="76" customWidth="1"/>
    <col min="13583" max="13583" width="18.28515625" style="76" customWidth="1"/>
    <col min="13584" max="13584" width="9.140625" style="76"/>
    <col min="13585" max="13585" width="15.7109375" style="76" customWidth="1"/>
    <col min="13586" max="13802" width="9.140625" style="76"/>
    <col min="13803" max="13803" width="10.85546875" style="76" customWidth="1"/>
    <col min="13804" max="13804" width="49.140625" style="76" customWidth="1"/>
    <col min="13805" max="13805" width="14" style="76" customWidth="1"/>
    <col min="13806" max="13806" width="9.42578125" style="76" customWidth="1"/>
    <col min="13807" max="13807" width="12.7109375" style="76" customWidth="1"/>
    <col min="13808" max="13808" width="14.140625" style="76" customWidth="1"/>
    <col min="13809" max="13809" width="9.42578125" style="76" customWidth="1"/>
    <col min="13810" max="13810" width="15.7109375" style="76" customWidth="1"/>
    <col min="13811" max="13811" width="9.42578125" style="76" customWidth="1"/>
    <col min="13812" max="13812" width="15.7109375" style="76" customWidth="1"/>
    <col min="13813" max="13813" width="9.42578125" style="76" customWidth="1"/>
    <col min="13814" max="13814" width="15.7109375" style="76" customWidth="1"/>
    <col min="13815" max="13815" width="9.42578125" style="76" customWidth="1"/>
    <col min="13816" max="13816" width="15.7109375" style="76" customWidth="1"/>
    <col min="13817" max="13817" width="9.42578125" style="76" customWidth="1"/>
    <col min="13818" max="13818" width="15.7109375" style="76" customWidth="1"/>
    <col min="13819" max="13819" width="9.42578125" style="76" customWidth="1"/>
    <col min="13820" max="13820" width="15.7109375" style="76" customWidth="1"/>
    <col min="13821" max="13821" width="9.42578125" style="76" customWidth="1"/>
    <col min="13822" max="13822" width="15.7109375" style="76" customWidth="1"/>
    <col min="13823" max="13823" width="9.42578125" style="76" customWidth="1"/>
    <col min="13824" max="13824" width="15.7109375" style="76" customWidth="1"/>
    <col min="13825" max="13825" width="9.42578125" style="76" customWidth="1"/>
    <col min="13826" max="13826" width="15.7109375" style="76" customWidth="1"/>
    <col min="13827" max="13827" width="9.42578125" style="76" customWidth="1"/>
    <col min="13828" max="13828" width="15.7109375" style="76" customWidth="1"/>
    <col min="13829" max="13829" width="9.42578125" style="76" customWidth="1"/>
    <col min="13830" max="13830" width="15.7109375" style="76" customWidth="1"/>
    <col min="13831" max="13831" width="9.42578125" style="76" customWidth="1"/>
    <col min="13832" max="13832" width="15.7109375" style="76" customWidth="1"/>
    <col min="13833" max="13837" width="0" style="76" hidden="1" customWidth="1"/>
    <col min="13838" max="13838" width="5.7109375" style="76" customWidth="1"/>
    <col min="13839" max="13839" width="18.28515625" style="76" customWidth="1"/>
    <col min="13840" max="13840" width="9.140625" style="76"/>
    <col min="13841" max="13841" width="15.7109375" style="76" customWidth="1"/>
    <col min="13842" max="14058" width="9.140625" style="76"/>
    <col min="14059" max="14059" width="10.85546875" style="76" customWidth="1"/>
    <col min="14060" max="14060" width="49.140625" style="76" customWidth="1"/>
    <col min="14061" max="14061" width="14" style="76" customWidth="1"/>
    <col min="14062" max="14062" width="9.42578125" style="76" customWidth="1"/>
    <col min="14063" max="14063" width="12.7109375" style="76" customWidth="1"/>
    <col min="14064" max="14064" width="14.140625" style="76" customWidth="1"/>
    <col min="14065" max="14065" width="9.42578125" style="76" customWidth="1"/>
    <col min="14066" max="14066" width="15.7109375" style="76" customWidth="1"/>
    <col min="14067" max="14067" width="9.42578125" style="76" customWidth="1"/>
    <col min="14068" max="14068" width="15.7109375" style="76" customWidth="1"/>
    <col min="14069" max="14069" width="9.42578125" style="76" customWidth="1"/>
    <col min="14070" max="14070" width="15.7109375" style="76" customWidth="1"/>
    <col min="14071" max="14071" width="9.42578125" style="76" customWidth="1"/>
    <col min="14072" max="14072" width="15.7109375" style="76" customWidth="1"/>
    <col min="14073" max="14073" width="9.42578125" style="76" customWidth="1"/>
    <col min="14074" max="14074" width="15.7109375" style="76" customWidth="1"/>
    <col min="14075" max="14075" width="9.42578125" style="76" customWidth="1"/>
    <col min="14076" max="14076" width="15.7109375" style="76" customWidth="1"/>
    <col min="14077" max="14077" width="9.42578125" style="76" customWidth="1"/>
    <col min="14078" max="14078" width="15.7109375" style="76" customWidth="1"/>
    <col min="14079" max="14079" width="9.42578125" style="76" customWidth="1"/>
    <col min="14080" max="14080" width="15.7109375" style="76" customWidth="1"/>
    <col min="14081" max="14081" width="9.42578125" style="76" customWidth="1"/>
    <col min="14082" max="14082" width="15.7109375" style="76" customWidth="1"/>
    <col min="14083" max="14083" width="9.42578125" style="76" customWidth="1"/>
    <col min="14084" max="14084" width="15.7109375" style="76" customWidth="1"/>
    <col min="14085" max="14085" width="9.42578125" style="76" customWidth="1"/>
    <col min="14086" max="14086" width="15.7109375" style="76" customWidth="1"/>
    <col min="14087" max="14087" width="9.42578125" style="76" customWidth="1"/>
    <col min="14088" max="14088" width="15.7109375" style="76" customWidth="1"/>
    <col min="14089" max="14093" width="0" style="76" hidden="1" customWidth="1"/>
    <col min="14094" max="14094" width="5.7109375" style="76" customWidth="1"/>
    <col min="14095" max="14095" width="18.28515625" style="76" customWidth="1"/>
    <col min="14096" max="14096" width="9.140625" style="76"/>
    <col min="14097" max="14097" width="15.7109375" style="76" customWidth="1"/>
    <col min="14098" max="14314" width="9.140625" style="76"/>
    <col min="14315" max="14315" width="10.85546875" style="76" customWidth="1"/>
    <col min="14316" max="14316" width="49.140625" style="76" customWidth="1"/>
    <col min="14317" max="14317" width="14" style="76" customWidth="1"/>
    <col min="14318" max="14318" width="9.42578125" style="76" customWidth="1"/>
    <col min="14319" max="14319" width="12.7109375" style="76" customWidth="1"/>
    <col min="14320" max="14320" width="14.140625" style="76" customWidth="1"/>
    <col min="14321" max="14321" width="9.42578125" style="76" customWidth="1"/>
    <col min="14322" max="14322" width="15.7109375" style="76" customWidth="1"/>
    <col min="14323" max="14323" width="9.42578125" style="76" customWidth="1"/>
    <col min="14324" max="14324" width="15.7109375" style="76" customWidth="1"/>
    <col min="14325" max="14325" width="9.42578125" style="76" customWidth="1"/>
    <col min="14326" max="14326" width="15.7109375" style="76" customWidth="1"/>
    <col min="14327" max="14327" width="9.42578125" style="76" customWidth="1"/>
    <col min="14328" max="14328" width="15.7109375" style="76" customWidth="1"/>
    <col min="14329" max="14329" width="9.42578125" style="76" customWidth="1"/>
    <col min="14330" max="14330" width="15.7109375" style="76" customWidth="1"/>
    <col min="14331" max="14331" width="9.42578125" style="76" customWidth="1"/>
    <col min="14332" max="14332" width="15.7109375" style="76" customWidth="1"/>
    <col min="14333" max="14333" width="9.42578125" style="76" customWidth="1"/>
    <col min="14334" max="14334" width="15.7109375" style="76" customWidth="1"/>
    <col min="14335" max="14335" width="9.42578125" style="76" customWidth="1"/>
    <col min="14336" max="14336" width="15.7109375" style="76" customWidth="1"/>
    <col min="14337" max="14337" width="9.42578125" style="76" customWidth="1"/>
    <col min="14338" max="14338" width="15.7109375" style="76" customWidth="1"/>
    <col min="14339" max="14339" width="9.42578125" style="76" customWidth="1"/>
    <col min="14340" max="14340" width="15.7109375" style="76" customWidth="1"/>
    <col min="14341" max="14341" width="9.42578125" style="76" customWidth="1"/>
    <col min="14342" max="14342" width="15.7109375" style="76" customWidth="1"/>
    <col min="14343" max="14343" width="9.42578125" style="76" customWidth="1"/>
    <col min="14344" max="14344" width="15.7109375" style="76" customWidth="1"/>
    <col min="14345" max="14349" width="0" style="76" hidden="1" customWidth="1"/>
    <col min="14350" max="14350" width="5.7109375" style="76" customWidth="1"/>
    <col min="14351" max="14351" width="18.28515625" style="76" customWidth="1"/>
    <col min="14352" max="14352" width="9.140625" style="76"/>
    <col min="14353" max="14353" width="15.7109375" style="76" customWidth="1"/>
    <col min="14354" max="14570" width="9.140625" style="76"/>
    <col min="14571" max="14571" width="10.85546875" style="76" customWidth="1"/>
    <col min="14572" max="14572" width="49.140625" style="76" customWidth="1"/>
    <col min="14573" max="14573" width="14" style="76" customWidth="1"/>
    <col min="14574" max="14574" width="9.42578125" style="76" customWidth="1"/>
    <col min="14575" max="14575" width="12.7109375" style="76" customWidth="1"/>
    <col min="14576" max="14576" width="14.140625" style="76" customWidth="1"/>
    <col min="14577" max="14577" width="9.42578125" style="76" customWidth="1"/>
    <col min="14578" max="14578" width="15.7109375" style="76" customWidth="1"/>
    <col min="14579" max="14579" width="9.42578125" style="76" customWidth="1"/>
    <col min="14580" max="14580" width="15.7109375" style="76" customWidth="1"/>
    <col min="14581" max="14581" width="9.42578125" style="76" customWidth="1"/>
    <col min="14582" max="14582" width="15.7109375" style="76" customWidth="1"/>
    <col min="14583" max="14583" width="9.42578125" style="76" customWidth="1"/>
    <col min="14584" max="14584" width="15.7109375" style="76" customWidth="1"/>
    <col min="14585" max="14585" width="9.42578125" style="76" customWidth="1"/>
    <col min="14586" max="14586" width="15.7109375" style="76" customWidth="1"/>
    <col min="14587" max="14587" width="9.42578125" style="76" customWidth="1"/>
    <col min="14588" max="14588" width="15.7109375" style="76" customWidth="1"/>
    <col min="14589" max="14589" width="9.42578125" style="76" customWidth="1"/>
    <col min="14590" max="14590" width="15.7109375" style="76" customWidth="1"/>
    <col min="14591" max="14591" width="9.42578125" style="76" customWidth="1"/>
    <col min="14592" max="14592" width="15.7109375" style="76" customWidth="1"/>
    <col min="14593" max="14593" width="9.42578125" style="76" customWidth="1"/>
    <col min="14594" max="14594" width="15.7109375" style="76" customWidth="1"/>
    <col min="14595" max="14595" width="9.42578125" style="76" customWidth="1"/>
    <col min="14596" max="14596" width="15.7109375" style="76" customWidth="1"/>
    <col min="14597" max="14597" width="9.42578125" style="76" customWidth="1"/>
    <col min="14598" max="14598" width="15.7109375" style="76" customWidth="1"/>
    <col min="14599" max="14599" width="9.42578125" style="76" customWidth="1"/>
    <col min="14600" max="14600" width="15.7109375" style="76" customWidth="1"/>
    <col min="14601" max="14605" width="0" style="76" hidden="1" customWidth="1"/>
    <col min="14606" max="14606" width="5.7109375" style="76" customWidth="1"/>
    <col min="14607" max="14607" width="18.28515625" style="76" customWidth="1"/>
    <col min="14608" max="14608" width="9.140625" style="76"/>
    <col min="14609" max="14609" width="15.7109375" style="76" customWidth="1"/>
    <col min="14610" max="14826" width="9.140625" style="76"/>
    <col min="14827" max="14827" width="10.85546875" style="76" customWidth="1"/>
    <col min="14828" max="14828" width="49.140625" style="76" customWidth="1"/>
    <col min="14829" max="14829" width="14" style="76" customWidth="1"/>
    <col min="14830" max="14830" width="9.42578125" style="76" customWidth="1"/>
    <col min="14831" max="14831" width="12.7109375" style="76" customWidth="1"/>
    <col min="14832" max="14832" width="14.140625" style="76" customWidth="1"/>
    <col min="14833" max="14833" width="9.42578125" style="76" customWidth="1"/>
    <col min="14834" max="14834" width="15.7109375" style="76" customWidth="1"/>
    <col min="14835" max="14835" width="9.42578125" style="76" customWidth="1"/>
    <col min="14836" max="14836" width="15.7109375" style="76" customWidth="1"/>
    <col min="14837" max="14837" width="9.42578125" style="76" customWidth="1"/>
    <col min="14838" max="14838" width="15.7109375" style="76" customWidth="1"/>
    <col min="14839" max="14839" width="9.42578125" style="76" customWidth="1"/>
    <col min="14840" max="14840" width="15.7109375" style="76" customWidth="1"/>
    <col min="14841" max="14841" width="9.42578125" style="76" customWidth="1"/>
    <col min="14842" max="14842" width="15.7109375" style="76" customWidth="1"/>
    <col min="14843" max="14843" width="9.42578125" style="76" customWidth="1"/>
    <col min="14844" max="14844" width="15.7109375" style="76" customWidth="1"/>
    <col min="14845" max="14845" width="9.42578125" style="76" customWidth="1"/>
    <col min="14846" max="14846" width="15.7109375" style="76" customWidth="1"/>
    <col min="14847" max="14847" width="9.42578125" style="76" customWidth="1"/>
    <col min="14848" max="14848" width="15.7109375" style="76" customWidth="1"/>
    <col min="14849" max="14849" width="9.42578125" style="76" customWidth="1"/>
    <col min="14850" max="14850" width="15.7109375" style="76" customWidth="1"/>
    <col min="14851" max="14851" width="9.42578125" style="76" customWidth="1"/>
    <col min="14852" max="14852" width="15.7109375" style="76" customWidth="1"/>
    <col min="14853" max="14853" width="9.42578125" style="76" customWidth="1"/>
    <col min="14854" max="14854" width="15.7109375" style="76" customWidth="1"/>
    <col min="14855" max="14855" width="9.42578125" style="76" customWidth="1"/>
    <col min="14856" max="14856" width="15.7109375" style="76" customWidth="1"/>
    <col min="14857" max="14861" width="0" style="76" hidden="1" customWidth="1"/>
    <col min="14862" max="14862" width="5.7109375" style="76" customWidth="1"/>
    <col min="14863" max="14863" width="18.28515625" style="76" customWidth="1"/>
    <col min="14864" max="14864" width="9.140625" style="76"/>
    <col min="14865" max="14865" width="15.7109375" style="76" customWidth="1"/>
    <col min="14866" max="15082" width="9.140625" style="76"/>
    <col min="15083" max="15083" width="10.85546875" style="76" customWidth="1"/>
    <col min="15084" max="15084" width="49.140625" style="76" customWidth="1"/>
    <col min="15085" max="15085" width="14" style="76" customWidth="1"/>
    <col min="15086" max="15086" width="9.42578125" style="76" customWidth="1"/>
    <col min="15087" max="15087" width="12.7109375" style="76" customWidth="1"/>
    <col min="15088" max="15088" width="14.140625" style="76" customWidth="1"/>
    <col min="15089" max="15089" width="9.42578125" style="76" customWidth="1"/>
    <col min="15090" max="15090" width="15.7109375" style="76" customWidth="1"/>
    <col min="15091" max="15091" width="9.42578125" style="76" customWidth="1"/>
    <col min="15092" max="15092" width="15.7109375" style="76" customWidth="1"/>
    <col min="15093" max="15093" width="9.42578125" style="76" customWidth="1"/>
    <col min="15094" max="15094" width="15.7109375" style="76" customWidth="1"/>
    <col min="15095" max="15095" width="9.42578125" style="76" customWidth="1"/>
    <col min="15096" max="15096" width="15.7109375" style="76" customWidth="1"/>
    <col min="15097" max="15097" width="9.42578125" style="76" customWidth="1"/>
    <col min="15098" max="15098" width="15.7109375" style="76" customWidth="1"/>
    <col min="15099" max="15099" width="9.42578125" style="76" customWidth="1"/>
    <col min="15100" max="15100" width="15.7109375" style="76" customWidth="1"/>
    <col min="15101" max="15101" width="9.42578125" style="76" customWidth="1"/>
    <col min="15102" max="15102" width="15.7109375" style="76" customWidth="1"/>
    <col min="15103" max="15103" width="9.42578125" style="76" customWidth="1"/>
    <col min="15104" max="15104" width="15.7109375" style="76" customWidth="1"/>
    <col min="15105" max="15105" width="9.42578125" style="76" customWidth="1"/>
    <col min="15106" max="15106" width="15.7109375" style="76" customWidth="1"/>
    <col min="15107" max="15107" width="9.42578125" style="76" customWidth="1"/>
    <col min="15108" max="15108" width="15.7109375" style="76" customWidth="1"/>
    <col min="15109" max="15109" width="9.42578125" style="76" customWidth="1"/>
    <col min="15110" max="15110" width="15.7109375" style="76" customWidth="1"/>
    <col min="15111" max="15111" width="9.42578125" style="76" customWidth="1"/>
    <col min="15112" max="15112" width="15.7109375" style="76" customWidth="1"/>
    <col min="15113" max="15117" width="0" style="76" hidden="1" customWidth="1"/>
    <col min="15118" max="15118" width="5.7109375" style="76" customWidth="1"/>
    <col min="15119" max="15119" width="18.28515625" style="76" customWidth="1"/>
    <col min="15120" max="15120" width="9.140625" style="76"/>
    <col min="15121" max="15121" width="15.7109375" style="76" customWidth="1"/>
    <col min="15122" max="15338" width="9.140625" style="76"/>
    <col min="15339" max="15339" width="10.85546875" style="76" customWidth="1"/>
    <col min="15340" max="15340" width="49.140625" style="76" customWidth="1"/>
    <col min="15341" max="15341" width="14" style="76" customWidth="1"/>
    <col min="15342" max="15342" width="9.42578125" style="76" customWidth="1"/>
    <col min="15343" max="15343" width="12.7109375" style="76" customWidth="1"/>
    <col min="15344" max="15344" width="14.140625" style="76" customWidth="1"/>
    <col min="15345" max="15345" width="9.42578125" style="76" customWidth="1"/>
    <col min="15346" max="15346" width="15.7109375" style="76" customWidth="1"/>
    <col min="15347" max="15347" width="9.42578125" style="76" customWidth="1"/>
    <col min="15348" max="15348" width="15.7109375" style="76" customWidth="1"/>
    <col min="15349" max="15349" width="9.42578125" style="76" customWidth="1"/>
    <col min="15350" max="15350" width="15.7109375" style="76" customWidth="1"/>
    <col min="15351" max="15351" width="9.42578125" style="76" customWidth="1"/>
    <col min="15352" max="15352" width="15.7109375" style="76" customWidth="1"/>
    <col min="15353" max="15353" width="9.42578125" style="76" customWidth="1"/>
    <col min="15354" max="15354" width="15.7109375" style="76" customWidth="1"/>
    <col min="15355" max="15355" width="9.42578125" style="76" customWidth="1"/>
    <col min="15356" max="15356" width="15.7109375" style="76" customWidth="1"/>
    <col min="15357" max="15357" width="9.42578125" style="76" customWidth="1"/>
    <col min="15358" max="15358" width="15.7109375" style="76" customWidth="1"/>
    <col min="15359" max="15359" width="9.42578125" style="76" customWidth="1"/>
    <col min="15360" max="15360" width="15.7109375" style="76" customWidth="1"/>
    <col min="15361" max="15361" width="9.42578125" style="76" customWidth="1"/>
    <col min="15362" max="15362" width="15.7109375" style="76" customWidth="1"/>
    <col min="15363" max="15363" width="9.42578125" style="76" customWidth="1"/>
    <col min="15364" max="15364" width="15.7109375" style="76" customWidth="1"/>
    <col min="15365" max="15365" width="9.42578125" style="76" customWidth="1"/>
    <col min="15366" max="15366" width="15.7109375" style="76" customWidth="1"/>
    <col min="15367" max="15367" width="9.42578125" style="76" customWidth="1"/>
    <col min="15368" max="15368" width="15.7109375" style="76" customWidth="1"/>
    <col min="15369" max="15373" width="0" style="76" hidden="1" customWidth="1"/>
    <col min="15374" max="15374" width="5.7109375" style="76" customWidth="1"/>
    <col min="15375" max="15375" width="18.28515625" style="76" customWidth="1"/>
    <col min="15376" max="15376" width="9.140625" style="76"/>
    <col min="15377" max="15377" width="15.7109375" style="76" customWidth="1"/>
    <col min="15378" max="15594" width="9.140625" style="76"/>
    <col min="15595" max="15595" width="10.85546875" style="76" customWidth="1"/>
    <col min="15596" max="15596" width="49.140625" style="76" customWidth="1"/>
    <col min="15597" max="15597" width="14" style="76" customWidth="1"/>
    <col min="15598" max="15598" width="9.42578125" style="76" customWidth="1"/>
    <col min="15599" max="15599" width="12.7109375" style="76" customWidth="1"/>
    <col min="15600" max="15600" width="14.140625" style="76" customWidth="1"/>
    <col min="15601" max="15601" width="9.42578125" style="76" customWidth="1"/>
    <col min="15602" max="15602" width="15.7109375" style="76" customWidth="1"/>
    <col min="15603" max="15603" width="9.42578125" style="76" customWidth="1"/>
    <col min="15604" max="15604" width="15.7109375" style="76" customWidth="1"/>
    <col min="15605" max="15605" width="9.42578125" style="76" customWidth="1"/>
    <col min="15606" max="15606" width="15.7109375" style="76" customWidth="1"/>
    <col min="15607" max="15607" width="9.42578125" style="76" customWidth="1"/>
    <col min="15608" max="15608" width="15.7109375" style="76" customWidth="1"/>
    <col min="15609" max="15609" width="9.42578125" style="76" customWidth="1"/>
    <col min="15610" max="15610" width="15.7109375" style="76" customWidth="1"/>
    <col min="15611" max="15611" width="9.42578125" style="76" customWidth="1"/>
    <col min="15612" max="15612" width="15.7109375" style="76" customWidth="1"/>
    <col min="15613" max="15613" width="9.42578125" style="76" customWidth="1"/>
    <col min="15614" max="15614" width="15.7109375" style="76" customWidth="1"/>
    <col min="15615" max="15615" width="9.42578125" style="76" customWidth="1"/>
    <col min="15616" max="15616" width="15.7109375" style="76" customWidth="1"/>
    <col min="15617" max="15617" width="9.42578125" style="76" customWidth="1"/>
    <col min="15618" max="15618" width="15.7109375" style="76" customWidth="1"/>
    <col min="15619" max="15619" width="9.42578125" style="76" customWidth="1"/>
    <col min="15620" max="15620" width="15.7109375" style="76" customWidth="1"/>
    <col min="15621" max="15621" width="9.42578125" style="76" customWidth="1"/>
    <col min="15622" max="15622" width="15.7109375" style="76" customWidth="1"/>
    <col min="15623" max="15623" width="9.42578125" style="76" customWidth="1"/>
    <col min="15624" max="15624" width="15.7109375" style="76" customWidth="1"/>
    <col min="15625" max="15629" width="0" style="76" hidden="1" customWidth="1"/>
    <col min="15630" max="15630" width="5.7109375" style="76" customWidth="1"/>
    <col min="15631" max="15631" width="18.28515625" style="76" customWidth="1"/>
    <col min="15632" max="15632" width="9.140625" style="76"/>
    <col min="15633" max="15633" width="15.7109375" style="76" customWidth="1"/>
    <col min="15634" max="15850" width="9.140625" style="76"/>
    <col min="15851" max="15851" width="10.85546875" style="76" customWidth="1"/>
    <col min="15852" max="15852" width="49.140625" style="76" customWidth="1"/>
    <col min="15853" max="15853" width="14" style="76" customWidth="1"/>
    <col min="15854" max="15854" width="9.42578125" style="76" customWidth="1"/>
    <col min="15855" max="15855" width="12.7109375" style="76" customWidth="1"/>
    <col min="15856" max="15856" width="14.140625" style="76" customWidth="1"/>
    <col min="15857" max="15857" width="9.42578125" style="76" customWidth="1"/>
    <col min="15858" max="15858" width="15.7109375" style="76" customWidth="1"/>
    <col min="15859" max="15859" width="9.42578125" style="76" customWidth="1"/>
    <col min="15860" max="15860" width="15.7109375" style="76" customWidth="1"/>
    <col min="15861" max="15861" width="9.42578125" style="76" customWidth="1"/>
    <col min="15862" max="15862" width="15.7109375" style="76" customWidth="1"/>
    <col min="15863" max="15863" width="9.42578125" style="76" customWidth="1"/>
    <col min="15864" max="15864" width="15.7109375" style="76" customWidth="1"/>
    <col min="15865" max="15865" width="9.42578125" style="76" customWidth="1"/>
    <col min="15866" max="15866" width="15.7109375" style="76" customWidth="1"/>
    <col min="15867" max="15867" width="9.42578125" style="76" customWidth="1"/>
    <col min="15868" max="15868" width="15.7109375" style="76" customWidth="1"/>
    <col min="15869" max="15869" width="9.42578125" style="76" customWidth="1"/>
    <col min="15870" max="15870" width="15.7109375" style="76" customWidth="1"/>
    <col min="15871" max="15871" width="9.42578125" style="76" customWidth="1"/>
    <col min="15872" max="15872" width="15.7109375" style="76" customWidth="1"/>
    <col min="15873" max="15873" width="9.42578125" style="76" customWidth="1"/>
    <col min="15874" max="15874" width="15.7109375" style="76" customWidth="1"/>
    <col min="15875" max="15875" width="9.42578125" style="76" customWidth="1"/>
    <col min="15876" max="15876" width="15.7109375" style="76" customWidth="1"/>
    <col min="15877" max="15877" width="9.42578125" style="76" customWidth="1"/>
    <col min="15878" max="15878" width="15.7109375" style="76" customWidth="1"/>
    <col min="15879" max="15879" width="9.42578125" style="76" customWidth="1"/>
    <col min="15880" max="15880" width="15.7109375" style="76" customWidth="1"/>
    <col min="15881" max="15885" width="0" style="76" hidden="1" customWidth="1"/>
    <col min="15886" max="15886" width="5.7109375" style="76" customWidth="1"/>
    <col min="15887" max="15887" width="18.28515625" style="76" customWidth="1"/>
    <col min="15888" max="15888" width="9.140625" style="76"/>
    <col min="15889" max="15889" width="15.7109375" style="76" customWidth="1"/>
    <col min="15890" max="16106" width="9.140625" style="76"/>
    <col min="16107" max="16107" width="10.85546875" style="76" customWidth="1"/>
    <col min="16108" max="16108" width="49.140625" style="76" customWidth="1"/>
    <col min="16109" max="16109" width="14" style="76" customWidth="1"/>
    <col min="16110" max="16110" width="9.42578125" style="76" customWidth="1"/>
    <col min="16111" max="16111" width="12.7109375" style="76" customWidth="1"/>
    <col min="16112" max="16112" width="14.140625" style="76" customWidth="1"/>
    <col min="16113" max="16113" width="9.42578125" style="76" customWidth="1"/>
    <col min="16114" max="16114" width="15.7109375" style="76" customWidth="1"/>
    <col min="16115" max="16115" width="9.42578125" style="76" customWidth="1"/>
    <col min="16116" max="16116" width="15.7109375" style="76" customWidth="1"/>
    <col min="16117" max="16117" width="9.42578125" style="76" customWidth="1"/>
    <col min="16118" max="16118" width="15.7109375" style="76" customWidth="1"/>
    <col min="16119" max="16119" width="9.42578125" style="76" customWidth="1"/>
    <col min="16120" max="16120" width="15.7109375" style="76" customWidth="1"/>
    <col min="16121" max="16121" width="9.42578125" style="76" customWidth="1"/>
    <col min="16122" max="16122" width="15.7109375" style="76" customWidth="1"/>
    <col min="16123" max="16123" width="9.42578125" style="76" customWidth="1"/>
    <col min="16124" max="16124" width="15.7109375" style="76" customWidth="1"/>
    <col min="16125" max="16125" width="9.42578125" style="76" customWidth="1"/>
    <col min="16126" max="16126" width="15.7109375" style="76" customWidth="1"/>
    <col min="16127" max="16127" width="9.42578125" style="76" customWidth="1"/>
    <col min="16128" max="16128" width="15.7109375" style="76" customWidth="1"/>
    <col min="16129" max="16129" width="9.42578125" style="76" customWidth="1"/>
    <col min="16130" max="16130" width="15.7109375" style="76" customWidth="1"/>
    <col min="16131" max="16131" width="9.42578125" style="76" customWidth="1"/>
    <col min="16132" max="16132" width="15.7109375" style="76" customWidth="1"/>
    <col min="16133" max="16133" width="9.42578125" style="76" customWidth="1"/>
    <col min="16134" max="16134" width="15.7109375" style="76" customWidth="1"/>
    <col min="16135" max="16135" width="9.42578125" style="76" customWidth="1"/>
    <col min="16136" max="16136" width="15.7109375" style="76" customWidth="1"/>
    <col min="16137" max="16141" width="0" style="76" hidden="1" customWidth="1"/>
    <col min="16142" max="16142" width="5.7109375" style="76" customWidth="1"/>
    <col min="16143" max="16143" width="18.28515625" style="76" customWidth="1"/>
    <col min="16144" max="16144" width="9.140625" style="76"/>
    <col min="16145" max="16145" width="15.7109375" style="76" customWidth="1"/>
    <col min="16146" max="16384" width="9.140625" style="76"/>
  </cols>
  <sheetData>
    <row r="1" spans="1:17" ht="24.75" customHeight="1">
      <c r="A1" s="399" t="s">
        <v>1</v>
      </c>
      <c r="B1" s="400"/>
      <c r="C1" s="400"/>
      <c r="D1" s="400"/>
      <c r="E1" s="400"/>
      <c r="F1" s="400"/>
      <c r="G1" s="74"/>
      <c r="H1" s="331"/>
      <c r="I1" s="74"/>
      <c r="J1" s="74"/>
      <c r="K1" s="74"/>
      <c r="L1" s="75"/>
      <c r="N1" s="77"/>
      <c r="P1" s="76"/>
    </row>
    <row r="2" spans="1:17" ht="20.25" customHeight="1">
      <c r="A2" s="401" t="s">
        <v>41</v>
      </c>
      <c r="B2" s="402"/>
      <c r="C2" s="402"/>
      <c r="D2" s="402"/>
      <c r="E2" s="402"/>
      <c r="F2" s="402"/>
      <c r="G2" s="78"/>
      <c r="H2" s="80"/>
      <c r="I2" s="79"/>
      <c r="J2" s="79"/>
      <c r="K2" s="79"/>
      <c r="L2" s="79"/>
      <c r="M2" s="80"/>
    </row>
    <row r="3" spans="1:17" ht="20.25" customHeight="1">
      <c r="A3" s="403" t="s">
        <v>3</v>
      </c>
      <c r="B3" s="404"/>
      <c r="C3" s="404"/>
      <c r="D3" s="404"/>
      <c r="E3" s="404"/>
      <c r="F3" s="404"/>
      <c r="G3" s="404"/>
      <c r="H3" s="80"/>
      <c r="I3" s="79"/>
      <c r="J3" s="79"/>
      <c r="K3" s="79"/>
      <c r="L3" s="79"/>
      <c r="M3" s="80"/>
    </row>
    <row r="4" spans="1:17" ht="15.75">
      <c r="A4" s="150" t="s">
        <v>4</v>
      </c>
      <c r="B4" s="81"/>
      <c r="C4" s="82"/>
      <c r="D4" s="83"/>
      <c r="E4" s="84"/>
      <c r="F4" s="405" t="s">
        <v>5</v>
      </c>
      <c r="G4" s="405"/>
      <c r="H4" s="332"/>
      <c r="I4" s="79"/>
      <c r="J4" s="79"/>
      <c r="K4" s="79"/>
      <c r="L4" s="79"/>
      <c r="M4" s="80"/>
    </row>
    <row r="5" spans="1:17" ht="36" customHeight="1">
      <c r="A5" s="377" t="str">
        <f>IHAC!A5</f>
        <v>INTERLIGAÇÃO DAS SUBESTAÇÕES DO PAF 5 E DO INSTITUTO DE HUMANIDADES, ARTES E CIÊNCIAS (IHAC)</v>
      </c>
      <c r="B5" s="378"/>
      <c r="C5" s="378"/>
      <c r="D5" s="378"/>
      <c r="E5" s="378"/>
      <c r="F5" s="406" t="str">
        <f>IHAC!D5</f>
        <v>JANEIRO/2021</v>
      </c>
      <c r="G5" s="407"/>
      <c r="H5" s="333"/>
      <c r="I5" s="79"/>
      <c r="J5" s="79"/>
      <c r="K5" s="79"/>
      <c r="L5" s="79"/>
      <c r="M5" s="80"/>
    </row>
    <row r="6" spans="1:17" ht="18" customHeight="1">
      <c r="A6" s="395" t="s">
        <v>6</v>
      </c>
      <c r="B6" s="396"/>
      <c r="C6" s="82"/>
      <c r="D6" s="85"/>
      <c r="E6" s="85"/>
      <c r="F6" s="397" t="s">
        <v>32</v>
      </c>
      <c r="G6" s="397"/>
      <c r="H6" s="334"/>
      <c r="I6" s="79"/>
      <c r="J6" s="79"/>
      <c r="K6" s="79"/>
      <c r="L6" s="79"/>
      <c r="M6" s="80"/>
    </row>
    <row r="7" spans="1:17" ht="16.5" thickBot="1">
      <c r="A7" s="71" t="str">
        <f>IHAC!A7</f>
        <v>Campus Universitário da Federação, Salvador, Bahia.</v>
      </c>
      <c r="B7" s="86"/>
      <c r="C7" s="87"/>
      <c r="D7" s="88"/>
      <c r="E7" s="88"/>
      <c r="F7" s="398">
        <f>IHAC!D7</f>
        <v>20</v>
      </c>
      <c r="G7" s="398"/>
      <c r="H7" s="335"/>
      <c r="I7" s="79"/>
      <c r="J7" s="79"/>
      <c r="K7" s="79"/>
      <c r="L7" s="79"/>
      <c r="M7" s="80"/>
      <c r="N7" s="89"/>
      <c r="O7" s="90"/>
    </row>
    <row r="8" spans="1:17" ht="15.75">
      <c r="A8" s="385" t="s">
        <v>33</v>
      </c>
      <c r="B8" s="386"/>
      <c r="C8" s="386"/>
      <c r="D8" s="386"/>
      <c r="E8" s="386"/>
      <c r="F8" s="386"/>
      <c r="G8" s="386"/>
      <c r="H8" s="387"/>
      <c r="I8" s="79"/>
      <c r="J8" s="79"/>
      <c r="K8" s="79"/>
      <c r="L8" s="79"/>
      <c r="M8" s="80"/>
      <c r="N8" s="89"/>
      <c r="O8" s="90"/>
    </row>
    <row r="9" spans="1:17" ht="15.75">
      <c r="A9" s="388" t="s">
        <v>7</v>
      </c>
      <c r="B9" s="389" t="s">
        <v>34</v>
      </c>
      <c r="C9" s="390" t="s">
        <v>35</v>
      </c>
      <c r="D9" s="391" t="s">
        <v>16</v>
      </c>
      <c r="E9" s="390" t="s">
        <v>40</v>
      </c>
      <c r="F9" s="392" t="s">
        <v>166</v>
      </c>
      <c r="G9" s="393" t="s">
        <v>165</v>
      </c>
      <c r="H9" s="394"/>
      <c r="I9" s="79"/>
      <c r="J9" s="79"/>
      <c r="K9" s="79"/>
      <c r="L9" s="79"/>
      <c r="M9" s="80"/>
      <c r="N9" s="89"/>
      <c r="O9" s="91"/>
    </row>
    <row r="10" spans="1:17" ht="15.75">
      <c r="A10" s="388"/>
      <c r="B10" s="389"/>
      <c r="C10" s="390"/>
      <c r="D10" s="391"/>
      <c r="E10" s="390"/>
      <c r="F10" s="392"/>
      <c r="G10" s="152" t="s">
        <v>16</v>
      </c>
      <c r="H10" s="336" t="s">
        <v>36</v>
      </c>
      <c r="I10" s="79"/>
      <c r="J10" s="79"/>
      <c r="K10" s="79"/>
      <c r="L10" s="79"/>
      <c r="M10" s="80"/>
      <c r="N10" s="89"/>
      <c r="O10" s="91"/>
    </row>
    <row r="11" spans="1:17" s="104" customFormat="1" ht="16.5">
      <c r="A11" s="92">
        <v>1</v>
      </c>
      <c r="B11" s="93" t="str">
        <f>IHAC!C8</f>
        <v>DISCRIMINAÇÃO DOS SERVIÇOS</v>
      </c>
      <c r="C11" s="347">
        <f>IHAC!G50</f>
        <v>69521.855000000025</v>
      </c>
      <c r="D11" s="94">
        <f>F11/$F$12</f>
        <v>1</v>
      </c>
      <c r="E11" s="353">
        <f>IHAC!G51</f>
        <v>17380.463750000006</v>
      </c>
      <c r="F11" s="350">
        <f>C11+E11</f>
        <v>86902.318750000035</v>
      </c>
      <c r="G11" s="95">
        <v>1</v>
      </c>
      <c r="H11" s="351">
        <f>G11*F11</f>
        <v>86902.318750000035</v>
      </c>
      <c r="I11" s="96"/>
      <c r="J11" s="97"/>
      <c r="K11" s="98"/>
      <c r="L11" s="97"/>
      <c r="M11" s="99"/>
      <c r="N11" s="100"/>
      <c r="O11" s="101">
        <f>G11</f>
        <v>1</v>
      </c>
      <c r="P11" s="102"/>
      <c r="Q11" s="103"/>
    </row>
    <row r="12" spans="1:17" s="113" customFormat="1" ht="17.25">
      <c r="A12" s="151"/>
      <c r="B12" s="105" t="s">
        <v>37</v>
      </c>
      <c r="C12" s="348">
        <f>SUM(C11:C11)</f>
        <v>69521.855000000025</v>
      </c>
      <c r="D12" s="106">
        <f>SUM(D11:D11)</f>
        <v>1</v>
      </c>
      <c r="E12" s="354">
        <f>SUM(E11:E11)</f>
        <v>17380.463750000006</v>
      </c>
      <c r="F12" s="349">
        <f>C12+E12</f>
        <v>86902.318750000035</v>
      </c>
      <c r="G12" s="107">
        <f>H12/F12</f>
        <v>1</v>
      </c>
      <c r="H12" s="352">
        <f>SUM(H11:H11)</f>
        <v>86902.318750000035</v>
      </c>
      <c r="I12" s="108"/>
      <c r="J12" s="109"/>
      <c r="K12" s="110"/>
      <c r="L12" s="109"/>
      <c r="M12" s="111"/>
      <c r="N12" s="100"/>
      <c r="O12" s="112"/>
      <c r="P12" s="102"/>
      <c r="Q12" s="103"/>
    </row>
    <row r="13" spans="1:17" s="104" customFormat="1" ht="18" thickBot="1">
      <c r="A13" s="114"/>
      <c r="B13" s="115" t="s">
        <v>38</v>
      </c>
      <c r="C13" s="116"/>
      <c r="D13" s="116"/>
      <c r="E13" s="117"/>
      <c r="F13" s="118"/>
      <c r="G13" s="119">
        <f>G12</f>
        <v>1</v>
      </c>
      <c r="H13" s="337">
        <f>H12</f>
        <v>86902.318750000035</v>
      </c>
      <c r="I13" s="120"/>
      <c r="J13" s="121"/>
      <c r="K13" s="122"/>
      <c r="L13" s="121"/>
      <c r="M13" s="123"/>
      <c r="N13" s="124"/>
      <c r="O13" s="125"/>
      <c r="P13" s="102"/>
      <c r="Q13" s="103"/>
    </row>
    <row r="14" spans="1:17" s="104" customFormat="1" ht="15">
      <c r="A14" s="126"/>
      <c r="B14" s="127"/>
      <c r="C14" s="128"/>
      <c r="D14" s="128"/>
      <c r="E14" s="129"/>
      <c r="F14" s="130"/>
      <c r="G14" s="127"/>
      <c r="H14" s="338"/>
      <c r="I14" s="79"/>
      <c r="J14" s="79"/>
      <c r="K14" s="79"/>
      <c r="L14" s="79"/>
      <c r="M14" s="80"/>
      <c r="O14" s="102"/>
      <c r="P14" s="102"/>
      <c r="Q14" s="103"/>
    </row>
    <row r="15" spans="1:17" ht="15">
      <c r="A15" s="126"/>
      <c r="B15" s="127"/>
      <c r="C15" s="128"/>
      <c r="D15" s="128"/>
      <c r="E15" s="129"/>
      <c r="F15" s="130"/>
      <c r="G15" s="127"/>
      <c r="H15" s="339"/>
      <c r="P15" s="102"/>
      <c r="Q15" s="103"/>
    </row>
    <row r="16" spans="1:17" ht="15">
      <c r="A16" s="126"/>
      <c r="B16" s="127"/>
      <c r="C16" s="128"/>
      <c r="D16" s="128"/>
      <c r="E16" s="129"/>
      <c r="F16" s="130"/>
      <c r="G16" s="127"/>
      <c r="H16" s="339"/>
      <c r="P16" s="102"/>
      <c r="Q16" s="103"/>
    </row>
    <row r="17" spans="1:17" ht="15">
      <c r="A17" s="126"/>
      <c r="B17" s="127"/>
      <c r="C17" s="128"/>
      <c r="D17" s="128"/>
      <c r="E17" s="129"/>
      <c r="F17" s="130"/>
      <c r="G17" s="127"/>
      <c r="H17" s="340"/>
      <c r="P17" s="102"/>
      <c r="Q17" s="103"/>
    </row>
    <row r="18" spans="1:17" ht="15">
      <c r="A18" s="126"/>
      <c r="B18" s="127"/>
      <c r="C18" s="128"/>
      <c r="D18" s="128"/>
      <c r="E18" s="129"/>
      <c r="F18" s="130"/>
      <c r="G18" s="127"/>
      <c r="H18" s="340"/>
      <c r="P18" s="102"/>
      <c r="Q18" s="103"/>
    </row>
    <row r="19" spans="1:17" ht="13.5">
      <c r="A19" s="126"/>
      <c r="B19" s="127"/>
      <c r="C19" s="128"/>
      <c r="D19" s="128"/>
      <c r="E19" s="129"/>
      <c r="F19" s="130"/>
      <c r="G19" s="127"/>
      <c r="H19" s="340"/>
    </row>
    <row r="20" spans="1:17" ht="13.5">
      <c r="A20" s="126"/>
      <c r="B20" s="127"/>
      <c r="C20" s="128"/>
      <c r="D20" s="128"/>
      <c r="E20" s="129"/>
      <c r="F20" s="130"/>
      <c r="G20" s="127"/>
      <c r="H20" s="340"/>
      <c r="P20" s="77" t="s">
        <v>39</v>
      </c>
    </row>
    <row r="21" spans="1:17" ht="13.5">
      <c r="A21" s="126"/>
      <c r="B21" s="127"/>
      <c r="C21" s="128"/>
      <c r="D21" s="128"/>
      <c r="E21" s="129"/>
      <c r="F21" s="131"/>
      <c r="G21" s="127"/>
      <c r="H21" s="340"/>
      <c r="P21" s="77">
        <v>5</v>
      </c>
      <c r="Q21" s="132">
        <f>H12</f>
        <v>86902.318750000035</v>
      </c>
    </row>
    <row r="22" spans="1:17" ht="13.5">
      <c r="A22" s="126"/>
      <c r="B22" s="127"/>
      <c r="C22" s="128"/>
      <c r="D22" s="128"/>
      <c r="E22" s="129"/>
      <c r="F22" s="130"/>
      <c r="G22" s="127"/>
      <c r="H22" s="341"/>
      <c r="Q22" s="132"/>
    </row>
    <row r="23" spans="1:17" ht="13.5">
      <c r="A23" s="126"/>
      <c r="B23" s="127"/>
      <c r="C23" s="128"/>
      <c r="D23" s="128"/>
      <c r="E23" s="129"/>
      <c r="F23" s="130"/>
      <c r="G23" s="127"/>
      <c r="H23" s="339"/>
      <c r="Q23" s="132"/>
    </row>
    <row r="24" spans="1:17" ht="13.5">
      <c r="A24" s="126"/>
      <c r="B24" s="127"/>
      <c r="C24" s="128"/>
      <c r="D24" s="128"/>
      <c r="E24" s="129"/>
      <c r="F24" s="130"/>
      <c r="G24" s="127"/>
      <c r="H24" s="339"/>
      <c r="Q24" s="132"/>
    </row>
    <row r="25" spans="1:17" ht="13.5">
      <c r="A25" s="126"/>
      <c r="B25" s="127"/>
      <c r="C25" s="128"/>
      <c r="D25" s="128"/>
      <c r="E25" s="129"/>
      <c r="F25" s="130"/>
      <c r="G25" s="127"/>
      <c r="H25" s="339"/>
      <c r="Q25" s="132"/>
    </row>
    <row r="26" spans="1:17" ht="13.5">
      <c r="A26" s="126"/>
      <c r="B26" s="127"/>
      <c r="C26" s="128"/>
      <c r="D26" s="128"/>
      <c r="E26" s="129"/>
      <c r="F26" s="130"/>
      <c r="G26" s="127"/>
      <c r="H26" s="339"/>
      <c r="Q26" s="132"/>
    </row>
    <row r="27" spans="1:17" ht="13.5">
      <c r="A27" s="126"/>
      <c r="B27" s="127"/>
      <c r="C27" s="128"/>
      <c r="D27" s="128"/>
      <c r="E27" s="129"/>
      <c r="F27" s="130"/>
      <c r="G27" s="127"/>
      <c r="H27" s="339"/>
      <c r="Q27" s="132"/>
    </row>
    <row r="28" spans="1:17" ht="13.5">
      <c r="A28" s="126"/>
      <c r="B28" s="127"/>
      <c r="C28" s="128"/>
      <c r="D28" s="128"/>
      <c r="E28" s="129"/>
      <c r="F28" s="130"/>
      <c r="G28" s="127"/>
      <c r="H28" s="339"/>
      <c r="Q28" s="132"/>
    </row>
    <row r="29" spans="1:17" ht="13.5">
      <c r="A29" s="126"/>
      <c r="B29" s="127"/>
      <c r="C29" s="128"/>
      <c r="D29" s="128"/>
      <c r="E29" s="129"/>
      <c r="F29" s="130"/>
      <c r="G29" s="127"/>
      <c r="H29" s="339"/>
      <c r="Q29" s="132"/>
    </row>
    <row r="30" spans="1:17" ht="13.5">
      <c r="A30" s="126"/>
      <c r="B30" s="127"/>
      <c r="C30" s="128"/>
      <c r="D30" s="128"/>
      <c r="E30" s="129"/>
      <c r="F30" s="130"/>
      <c r="G30" s="127"/>
      <c r="H30" s="339"/>
      <c r="Q30" s="132"/>
    </row>
    <row r="31" spans="1:17" ht="13.5">
      <c r="A31" s="126"/>
      <c r="B31" s="127"/>
      <c r="C31" s="128"/>
      <c r="D31" s="128"/>
      <c r="E31" s="129"/>
      <c r="F31" s="130"/>
      <c r="G31" s="127"/>
      <c r="H31" s="339"/>
      <c r="Q31" s="132"/>
    </row>
    <row r="32" spans="1:17" ht="13.5">
      <c r="A32" s="126"/>
      <c r="B32" s="127"/>
      <c r="C32" s="128"/>
      <c r="D32" s="128"/>
      <c r="E32" s="129"/>
      <c r="F32" s="130"/>
      <c r="G32" s="127"/>
      <c r="H32" s="339"/>
      <c r="Q32" s="132"/>
    </row>
    <row r="33" spans="1:8" ht="13.5">
      <c r="A33" s="126"/>
      <c r="B33" s="127"/>
      <c r="C33" s="128"/>
      <c r="D33" s="128"/>
      <c r="E33" s="129"/>
      <c r="F33" s="130"/>
      <c r="G33" s="127"/>
      <c r="H33" s="339"/>
    </row>
    <row r="34" spans="1:8" ht="13.5">
      <c r="A34" s="126"/>
      <c r="B34" s="127"/>
      <c r="C34" s="128"/>
      <c r="D34" s="128"/>
      <c r="E34" s="129"/>
      <c r="F34" s="130"/>
      <c r="G34" s="127"/>
      <c r="H34" s="339"/>
    </row>
    <row r="35" spans="1:8" ht="13.5">
      <c r="A35" s="126"/>
      <c r="B35" s="127"/>
      <c r="C35" s="128"/>
      <c r="D35" s="128"/>
      <c r="E35" s="129"/>
      <c r="F35" s="130"/>
      <c r="G35" s="127"/>
      <c r="H35" s="339"/>
    </row>
    <row r="36" spans="1:8" ht="13.5">
      <c r="A36" s="126"/>
      <c r="B36" s="127"/>
      <c r="C36" s="128"/>
      <c r="D36" s="128"/>
      <c r="E36" s="129"/>
      <c r="F36" s="130"/>
      <c r="G36" s="127"/>
      <c r="H36" s="339"/>
    </row>
    <row r="37" spans="1:8" ht="14.25" thickBot="1">
      <c r="A37" s="133"/>
      <c r="B37" s="134"/>
      <c r="C37" s="135"/>
      <c r="D37" s="135"/>
      <c r="E37" s="136"/>
      <c r="F37" s="137"/>
      <c r="G37" s="134"/>
      <c r="H37" s="342"/>
    </row>
    <row r="38" spans="1:8" ht="13.5">
      <c r="A38" s="126"/>
      <c r="B38" s="127"/>
      <c r="C38" s="128"/>
      <c r="D38" s="128"/>
      <c r="E38" s="129"/>
      <c r="F38" s="130"/>
      <c r="G38" s="127"/>
      <c r="H38" s="127"/>
    </row>
    <row r="39" spans="1:8" ht="13.5">
      <c r="A39" s="126"/>
      <c r="B39" s="127"/>
      <c r="C39" s="128"/>
      <c r="D39" s="128"/>
      <c r="E39" s="129"/>
      <c r="F39" s="130"/>
      <c r="G39" s="127"/>
      <c r="H39" s="127"/>
    </row>
    <row r="40" spans="1:8" ht="13.5">
      <c r="A40" s="126"/>
      <c r="B40" s="127"/>
      <c r="C40" s="128"/>
      <c r="D40" s="128"/>
      <c r="E40" s="129"/>
      <c r="F40" s="130"/>
      <c r="G40" s="127"/>
      <c r="H40" s="127"/>
    </row>
    <row r="41" spans="1:8" ht="13.5">
      <c r="A41" s="126"/>
      <c r="B41" s="127"/>
      <c r="C41" s="128"/>
      <c r="D41" s="128"/>
      <c r="E41" s="129"/>
      <c r="F41" s="130"/>
      <c r="G41" s="127"/>
      <c r="H41" s="127"/>
    </row>
    <row r="42" spans="1:8" ht="13.5">
      <c r="A42" s="143"/>
      <c r="B42" s="127"/>
      <c r="C42" s="128"/>
      <c r="D42" s="128"/>
      <c r="E42" s="129"/>
      <c r="F42" s="130"/>
      <c r="G42" s="127"/>
      <c r="H42" s="127"/>
    </row>
    <row r="43" spans="1:8" ht="13.5">
      <c r="A43" s="143"/>
      <c r="B43" s="127"/>
      <c r="C43" s="128"/>
      <c r="D43" s="128"/>
      <c r="E43" s="129"/>
      <c r="F43" s="130"/>
      <c r="G43" s="127"/>
      <c r="H43" s="127"/>
    </row>
    <row r="44" spans="1:8" ht="13.5">
      <c r="A44" s="143"/>
      <c r="B44" s="127"/>
      <c r="C44" s="128"/>
      <c r="D44" s="128"/>
      <c r="E44" s="129"/>
      <c r="F44" s="130"/>
      <c r="G44" s="127"/>
      <c r="H44" s="127"/>
    </row>
    <row r="45" spans="1:8" ht="13.5">
      <c r="A45" s="143"/>
      <c r="B45" s="127"/>
      <c r="C45" s="128"/>
      <c r="D45" s="128"/>
      <c r="E45" s="129"/>
      <c r="F45" s="130"/>
      <c r="G45" s="127"/>
      <c r="H45" s="127"/>
    </row>
    <row r="46" spans="1:8" ht="13.5">
      <c r="A46" s="138"/>
      <c r="B46" s="139"/>
      <c r="C46" s="144"/>
      <c r="D46" s="140"/>
      <c r="E46" s="141"/>
      <c r="F46" s="142"/>
      <c r="G46" s="139"/>
      <c r="H46" s="139"/>
    </row>
    <row r="47" spans="1:8" ht="13.5">
      <c r="A47" s="138"/>
      <c r="B47" s="139"/>
      <c r="C47" s="144"/>
      <c r="D47" s="140"/>
      <c r="E47" s="141"/>
      <c r="F47" s="142"/>
      <c r="G47" s="139"/>
      <c r="H47" s="139"/>
    </row>
    <row r="48" spans="1:8" ht="13.5">
      <c r="A48" s="138"/>
      <c r="B48" s="139"/>
      <c r="C48" s="140"/>
      <c r="D48" s="140"/>
      <c r="E48" s="141"/>
      <c r="F48" s="142"/>
      <c r="G48" s="139"/>
      <c r="H48" s="139"/>
    </row>
    <row r="49" spans="1:8" ht="33.75" customHeight="1">
      <c r="A49" s="138"/>
      <c r="B49" s="139"/>
      <c r="C49" s="140"/>
      <c r="D49" s="140"/>
      <c r="E49" s="141"/>
      <c r="F49" s="142"/>
      <c r="G49" s="139"/>
      <c r="H49" s="139"/>
    </row>
    <row r="50" spans="1:8" ht="28.5" customHeight="1">
      <c r="A50" s="138"/>
      <c r="B50" s="139"/>
      <c r="C50" s="140"/>
      <c r="D50" s="140"/>
      <c r="E50" s="141"/>
      <c r="F50" s="142"/>
      <c r="G50" s="139"/>
      <c r="H50" s="139"/>
    </row>
    <row r="51" spans="1:8" ht="28.5" customHeight="1">
      <c r="A51" s="138"/>
      <c r="B51" s="139"/>
      <c r="C51" s="140"/>
      <c r="D51" s="140"/>
      <c r="E51" s="141"/>
      <c r="F51" s="142"/>
      <c r="G51" s="139"/>
      <c r="H51" s="139"/>
    </row>
    <row r="52" spans="1:8" ht="28.5" customHeight="1">
      <c r="A52" s="138"/>
      <c r="B52" s="139"/>
      <c r="C52" s="140"/>
      <c r="D52" s="140"/>
      <c r="E52" s="141"/>
      <c r="F52" s="142"/>
      <c r="G52" s="139"/>
      <c r="H52" s="139"/>
    </row>
    <row r="53" spans="1:8" ht="28.5" customHeight="1">
      <c r="A53" s="138"/>
      <c r="B53" s="139"/>
      <c r="C53" s="140"/>
      <c r="D53" s="140"/>
      <c r="E53" s="141"/>
      <c r="F53" s="142"/>
      <c r="G53" s="139"/>
      <c r="H53" s="139"/>
    </row>
    <row r="54" spans="1:8" ht="28.5" customHeight="1">
      <c r="A54" s="138"/>
      <c r="B54" s="139"/>
      <c r="C54" s="140"/>
      <c r="D54" s="140"/>
      <c r="E54" s="141"/>
      <c r="F54" s="142"/>
      <c r="G54" s="139"/>
      <c r="H54" s="139"/>
    </row>
    <row r="55" spans="1:8" ht="28.5" customHeight="1">
      <c r="A55" s="138"/>
      <c r="B55" s="139"/>
      <c r="C55" s="140"/>
      <c r="D55" s="140"/>
      <c r="E55" s="141"/>
      <c r="F55" s="142"/>
      <c r="G55" s="139"/>
      <c r="H55" s="139"/>
    </row>
    <row r="56" spans="1:8" ht="13.5">
      <c r="A56" s="138"/>
      <c r="B56" s="139"/>
      <c r="C56" s="140"/>
      <c r="D56" s="140"/>
      <c r="E56" s="141"/>
      <c r="F56" s="142"/>
      <c r="G56" s="139"/>
      <c r="H56" s="139"/>
    </row>
    <row r="57" spans="1:8" ht="13.5">
      <c r="A57" s="138"/>
      <c r="B57" s="139"/>
      <c r="C57" s="140"/>
      <c r="D57" s="140"/>
      <c r="E57" s="141"/>
      <c r="F57" s="142"/>
      <c r="G57" s="139"/>
      <c r="H57" s="139"/>
    </row>
    <row r="58" spans="1:8" ht="13.5">
      <c r="A58" s="138"/>
      <c r="B58" s="139"/>
      <c r="C58" s="140"/>
      <c r="D58" s="140"/>
      <c r="E58" s="141"/>
      <c r="F58" s="142"/>
      <c r="G58" s="139"/>
      <c r="H58" s="139"/>
    </row>
    <row r="59" spans="1:8" ht="13.5">
      <c r="A59" s="138"/>
      <c r="B59" s="139"/>
      <c r="C59" s="140"/>
      <c r="D59" s="140"/>
      <c r="E59" s="141"/>
      <c r="F59" s="142"/>
      <c r="G59" s="139"/>
      <c r="H59" s="139"/>
    </row>
    <row r="60" spans="1:8" ht="13.5">
      <c r="A60" s="138"/>
      <c r="B60" s="139"/>
      <c r="C60" s="140"/>
      <c r="D60" s="140"/>
      <c r="E60" s="141"/>
      <c r="F60" s="142"/>
      <c r="G60" s="139"/>
      <c r="H60" s="139"/>
    </row>
    <row r="61" spans="1:8" ht="13.5">
      <c r="A61" s="138"/>
      <c r="B61" s="139"/>
      <c r="C61" s="140"/>
      <c r="D61" s="140"/>
      <c r="E61" s="141"/>
      <c r="F61" s="142"/>
      <c r="G61" s="139"/>
      <c r="H61" s="139"/>
    </row>
    <row r="62" spans="1:8" ht="13.5">
      <c r="A62" s="138"/>
      <c r="B62" s="139"/>
      <c r="C62" s="140"/>
      <c r="D62" s="140"/>
      <c r="E62" s="141"/>
      <c r="F62" s="142"/>
      <c r="G62" s="139"/>
      <c r="H62" s="139"/>
    </row>
    <row r="63" spans="1:8" ht="13.5">
      <c r="A63" s="138"/>
      <c r="B63" s="139"/>
      <c r="C63" s="140"/>
      <c r="D63" s="140"/>
      <c r="E63" s="141"/>
      <c r="F63" s="142"/>
      <c r="G63" s="139"/>
      <c r="H63" s="139"/>
    </row>
    <row r="64" spans="1:8" ht="13.5">
      <c r="A64" s="138"/>
      <c r="B64" s="139"/>
      <c r="C64" s="140"/>
      <c r="D64" s="140"/>
      <c r="E64" s="141"/>
      <c r="F64" s="142"/>
      <c r="G64" s="139"/>
      <c r="H64" s="139"/>
    </row>
    <row r="65" spans="1:8" ht="13.5">
      <c r="A65" s="138"/>
      <c r="B65" s="139"/>
      <c r="C65" s="140"/>
      <c r="D65" s="140"/>
      <c r="E65" s="141"/>
      <c r="F65" s="142"/>
      <c r="G65" s="139"/>
      <c r="H65" s="139"/>
    </row>
    <row r="66" spans="1:8" ht="13.5">
      <c r="A66" s="138"/>
      <c r="B66" s="139"/>
      <c r="C66" s="140"/>
      <c r="D66" s="140"/>
      <c r="E66" s="141"/>
      <c r="F66" s="142"/>
      <c r="G66" s="139"/>
      <c r="H66" s="139"/>
    </row>
    <row r="67" spans="1:8" ht="13.5">
      <c r="A67" s="138"/>
      <c r="B67" s="139"/>
      <c r="C67" s="140"/>
      <c r="D67" s="140"/>
      <c r="E67" s="141"/>
      <c r="F67" s="142"/>
      <c r="G67" s="139"/>
      <c r="H67" s="139"/>
    </row>
    <row r="68" spans="1:8" ht="13.5">
      <c r="A68" s="138"/>
      <c r="B68" s="139"/>
      <c r="C68" s="140"/>
      <c r="D68" s="140"/>
      <c r="E68" s="141"/>
      <c r="F68" s="142"/>
      <c r="G68" s="139"/>
      <c r="H68" s="139"/>
    </row>
    <row r="69" spans="1:8" ht="13.5">
      <c r="A69" s="138"/>
      <c r="B69" s="139"/>
      <c r="C69" s="140"/>
      <c r="D69" s="140"/>
      <c r="E69" s="141"/>
      <c r="F69" s="142"/>
      <c r="G69" s="139"/>
      <c r="H69" s="139"/>
    </row>
    <row r="70" spans="1:8" ht="13.5">
      <c r="A70" s="138"/>
      <c r="B70" s="139"/>
      <c r="C70" s="140"/>
      <c r="D70" s="140"/>
      <c r="E70" s="141"/>
      <c r="F70" s="142"/>
      <c r="G70" s="139"/>
      <c r="H70" s="139"/>
    </row>
  </sheetData>
  <mergeCells count="17">
    <mergeCell ref="A6:B6"/>
    <mergeCell ref="F6:G6"/>
    <mergeCell ref="F7:G7"/>
    <mergeCell ref="A1:F1"/>
    <mergeCell ref="A2:F2"/>
    <mergeCell ref="A3:G3"/>
    <mergeCell ref="F4:G4"/>
    <mergeCell ref="A5:E5"/>
    <mergeCell ref="F5:G5"/>
    <mergeCell ref="A8:H8"/>
    <mergeCell ref="A9:A10"/>
    <mergeCell ref="B9:B10"/>
    <mergeCell ref="C9:C10"/>
    <mergeCell ref="D9:D10"/>
    <mergeCell ref="E9:E10"/>
    <mergeCell ref="F9:F10"/>
    <mergeCell ref="G9:H9"/>
  </mergeCells>
  <conditionalFormatting sqref="O13">
    <cfRule type="cellIs" dxfId="2" priority="1" stopIfTrue="1" operator="equal">
      <formula>0</formula>
    </cfRule>
    <cfRule type="cellIs" dxfId="1" priority="2" stopIfTrue="1" operator="notEqual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2" fitToHeight="0" orientation="landscape" r:id="rId1"/>
  <headerFooter alignWithMargins="0">
    <oddFooter>&amp;CPágina &amp;P de &amp;N&amp;RCoordenação  de Orçamento e Planejamento - SUMAI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5"/>
  <sheetViews>
    <sheetView view="pageBreakPreview" topLeftCell="A22" zoomScaleNormal="90" zoomScaleSheetLayoutView="100" workbookViewId="0">
      <selection activeCell="A8" sqref="A8:C8"/>
    </sheetView>
  </sheetViews>
  <sheetFormatPr defaultRowHeight="14.25"/>
  <cols>
    <col min="1" max="1" width="10.28515625" style="158" customWidth="1"/>
    <col min="2" max="2" width="53.28515625" style="158" customWidth="1"/>
    <col min="3" max="3" width="18.7109375" style="158" customWidth="1"/>
    <col min="4" max="4" width="2" style="158" customWidth="1"/>
    <col min="5" max="5" width="16.7109375" style="158" customWidth="1"/>
    <col min="6" max="6" width="1" style="158" customWidth="1"/>
    <col min="7" max="7" width="10.42578125" style="158" customWidth="1"/>
    <col min="8" max="8" width="11.42578125" style="158" customWidth="1"/>
    <col min="9" max="9" width="2.140625" style="158" customWidth="1"/>
    <col min="10" max="13" width="9.140625" style="158"/>
    <col min="14" max="14" width="69.7109375" style="158" customWidth="1"/>
    <col min="15" max="15" width="9.7109375" style="158" bestFit="1" customWidth="1"/>
    <col min="16" max="16" width="13.28515625" style="158" customWidth="1"/>
    <col min="17" max="17" width="14.42578125" style="158" customWidth="1"/>
    <col min="18" max="18" width="23.28515625" style="158" customWidth="1"/>
    <col min="19" max="256" width="9.140625" style="158"/>
    <col min="257" max="257" width="10.28515625" style="158" customWidth="1"/>
    <col min="258" max="258" width="53.28515625" style="158" customWidth="1"/>
    <col min="259" max="259" width="18.7109375" style="158" customWidth="1"/>
    <col min="260" max="260" width="2" style="158" customWidth="1"/>
    <col min="261" max="261" width="16.7109375" style="158" customWidth="1"/>
    <col min="262" max="262" width="1" style="158" customWidth="1"/>
    <col min="263" max="263" width="10.42578125" style="158" customWidth="1"/>
    <col min="264" max="264" width="11.42578125" style="158" customWidth="1"/>
    <col min="265" max="265" width="2.140625" style="158" customWidth="1"/>
    <col min="266" max="269" width="9.140625" style="158"/>
    <col min="270" max="270" width="69.7109375" style="158" customWidth="1"/>
    <col min="271" max="271" width="9.7109375" style="158" bestFit="1" customWidth="1"/>
    <col min="272" max="272" width="13.28515625" style="158" customWidth="1"/>
    <col min="273" max="273" width="14.42578125" style="158" customWidth="1"/>
    <col min="274" max="274" width="23.28515625" style="158" customWidth="1"/>
    <col min="275" max="512" width="9.140625" style="158"/>
    <col min="513" max="513" width="10.28515625" style="158" customWidth="1"/>
    <col min="514" max="514" width="53.28515625" style="158" customWidth="1"/>
    <col min="515" max="515" width="18.7109375" style="158" customWidth="1"/>
    <col min="516" max="516" width="2" style="158" customWidth="1"/>
    <col min="517" max="517" width="16.7109375" style="158" customWidth="1"/>
    <col min="518" max="518" width="1" style="158" customWidth="1"/>
    <col min="519" max="519" width="10.42578125" style="158" customWidth="1"/>
    <col min="520" max="520" width="11.42578125" style="158" customWidth="1"/>
    <col min="521" max="521" width="2.140625" style="158" customWidth="1"/>
    <col min="522" max="525" width="9.140625" style="158"/>
    <col min="526" max="526" width="69.7109375" style="158" customWidth="1"/>
    <col min="527" max="527" width="9.7109375" style="158" bestFit="1" customWidth="1"/>
    <col min="528" max="528" width="13.28515625" style="158" customWidth="1"/>
    <col min="529" max="529" width="14.42578125" style="158" customWidth="1"/>
    <col min="530" max="530" width="23.28515625" style="158" customWidth="1"/>
    <col min="531" max="768" width="9.140625" style="158"/>
    <col min="769" max="769" width="10.28515625" style="158" customWidth="1"/>
    <col min="770" max="770" width="53.28515625" style="158" customWidth="1"/>
    <col min="771" max="771" width="18.7109375" style="158" customWidth="1"/>
    <col min="772" max="772" width="2" style="158" customWidth="1"/>
    <col min="773" max="773" width="16.7109375" style="158" customWidth="1"/>
    <col min="774" max="774" width="1" style="158" customWidth="1"/>
    <col min="775" max="775" width="10.42578125" style="158" customWidth="1"/>
    <col min="776" max="776" width="11.42578125" style="158" customWidth="1"/>
    <col min="777" max="777" width="2.140625" style="158" customWidth="1"/>
    <col min="778" max="781" width="9.140625" style="158"/>
    <col min="782" max="782" width="69.7109375" style="158" customWidth="1"/>
    <col min="783" max="783" width="9.7109375" style="158" bestFit="1" customWidth="1"/>
    <col min="784" max="784" width="13.28515625" style="158" customWidth="1"/>
    <col min="785" max="785" width="14.42578125" style="158" customWidth="1"/>
    <col min="786" max="786" width="23.28515625" style="158" customWidth="1"/>
    <col min="787" max="1024" width="9.140625" style="158"/>
    <col min="1025" max="1025" width="10.28515625" style="158" customWidth="1"/>
    <col min="1026" max="1026" width="53.28515625" style="158" customWidth="1"/>
    <col min="1027" max="1027" width="18.7109375" style="158" customWidth="1"/>
    <col min="1028" max="1028" width="2" style="158" customWidth="1"/>
    <col min="1029" max="1029" width="16.7109375" style="158" customWidth="1"/>
    <col min="1030" max="1030" width="1" style="158" customWidth="1"/>
    <col min="1031" max="1031" width="10.42578125" style="158" customWidth="1"/>
    <col min="1032" max="1032" width="11.42578125" style="158" customWidth="1"/>
    <col min="1033" max="1033" width="2.140625" style="158" customWidth="1"/>
    <col min="1034" max="1037" width="9.140625" style="158"/>
    <col min="1038" max="1038" width="69.7109375" style="158" customWidth="1"/>
    <col min="1039" max="1039" width="9.7109375" style="158" bestFit="1" customWidth="1"/>
    <col min="1040" max="1040" width="13.28515625" style="158" customWidth="1"/>
    <col min="1041" max="1041" width="14.42578125" style="158" customWidth="1"/>
    <col min="1042" max="1042" width="23.28515625" style="158" customWidth="1"/>
    <col min="1043" max="1280" width="9.140625" style="158"/>
    <col min="1281" max="1281" width="10.28515625" style="158" customWidth="1"/>
    <col min="1282" max="1282" width="53.28515625" style="158" customWidth="1"/>
    <col min="1283" max="1283" width="18.7109375" style="158" customWidth="1"/>
    <col min="1284" max="1284" width="2" style="158" customWidth="1"/>
    <col min="1285" max="1285" width="16.7109375" style="158" customWidth="1"/>
    <col min="1286" max="1286" width="1" style="158" customWidth="1"/>
    <col min="1287" max="1287" width="10.42578125" style="158" customWidth="1"/>
    <col min="1288" max="1288" width="11.42578125" style="158" customWidth="1"/>
    <col min="1289" max="1289" width="2.140625" style="158" customWidth="1"/>
    <col min="1290" max="1293" width="9.140625" style="158"/>
    <col min="1294" max="1294" width="69.7109375" style="158" customWidth="1"/>
    <col min="1295" max="1295" width="9.7109375" style="158" bestFit="1" customWidth="1"/>
    <col min="1296" max="1296" width="13.28515625" style="158" customWidth="1"/>
    <col min="1297" max="1297" width="14.42578125" style="158" customWidth="1"/>
    <col min="1298" max="1298" width="23.28515625" style="158" customWidth="1"/>
    <col min="1299" max="1536" width="9.140625" style="158"/>
    <col min="1537" max="1537" width="10.28515625" style="158" customWidth="1"/>
    <col min="1538" max="1538" width="53.28515625" style="158" customWidth="1"/>
    <col min="1539" max="1539" width="18.7109375" style="158" customWidth="1"/>
    <col min="1540" max="1540" width="2" style="158" customWidth="1"/>
    <col min="1541" max="1541" width="16.7109375" style="158" customWidth="1"/>
    <col min="1542" max="1542" width="1" style="158" customWidth="1"/>
    <col min="1543" max="1543" width="10.42578125" style="158" customWidth="1"/>
    <col min="1544" max="1544" width="11.42578125" style="158" customWidth="1"/>
    <col min="1545" max="1545" width="2.140625" style="158" customWidth="1"/>
    <col min="1546" max="1549" width="9.140625" style="158"/>
    <col min="1550" max="1550" width="69.7109375" style="158" customWidth="1"/>
    <col min="1551" max="1551" width="9.7109375" style="158" bestFit="1" customWidth="1"/>
    <col min="1552" max="1552" width="13.28515625" style="158" customWidth="1"/>
    <col min="1553" max="1553" width="14.42578125" style="158" customWidth="1"/>
    <col min="1554" max="1554" width="23.28515625" style="158" customWidth="1"/>
    <col min="1555" max="1792" width="9.140625" style="158"/>
    <col min="1793" max="1793" width="10.28515625" style="158" customWidth="1"/>
    <col min="1794" max="1794" width="53.28515625" style="158" customWidth="1"/>
    <col min="1795" max="1795" width="18.7109375" style="158" customWidth="1"/>
    <col min="1796" max="1796" width="2" style="158" customWidth="1"/>
    <col min="1797" max="1797" width="16.7109375" style="158" customWidth="1"/>
    <col min="1798" max="1798" width="1" style="158" customWidth="1"/>
    <col min="1799" max="1799" width="10.42578125" style="158" customWidth="1"/>
    <col min="1800" max="1800" width="11.42578125" style="158" customWidth="1"/>
    <col min="1801" max="1801" width="2.140625" style="158" customWidth="1"/>
    <col min="1802" max="1805" width="9.140625" style="158"/>
    <col min="1806" max="1806" width="69.7109375" style="158" customWidth="1"/>
    <col min="1807" max="1807" width="9.7109375" style="158" bestFit="1" customWidth="1"/>
    <col min="1808" max="1808" width="13.28515625" style="158" customWidth="1"/>
    <col min="1809" max="1809" width="14.42578125" style="158" customWidth="1"/>
    <col min="1810" max="1810" width="23.28515625" style="158" customWidth="1"/>
    <col min="1811" max="2048" width="9.140625" style="158"/>
    <col min="2049" max="2049" width="10.28515625" style="158" customWidth="1"/>
    <col min="2050" max="2050" width="53.28515625" style="158" customWidth="1"/>
    <col min="2051" max="2051" width="18.7109375" style="158" customWidth="1"/>
    <col min="2052" max="2052" width="2" style="158" customWidth="1"/>
    <col min="2053" max="2053" width="16.7109375" style="158" customWidth="1"/>
    <col min="2054" max="2054" width="1" style="158" customWidth="1"/>
    <col min="2055" max="2055" width="10.42578125" style="158" customWidth="1"/>
    <col min="2056" max="2056" width="11.42578125" style="158" customWidth="1"/>
    <col min="2057" max="2057" width="2.140625" style="158" customWidth="1"/>
    <col min="2058" max="2061" width="9.140625" style="158"/>
    <col min="2062" max="2062" width="69.7109375" style="158" customWidth="1"/>
    <col min="2063" max="2063" width="9.7109375" style="158" bestFit="1" customWidth="1"/>
    <col min="2064" max="2064" width="13.28515625" style="158" customWidth="1"/>
    <col min="2065" max="2065" width="14.42578125" style="158" customWidth="1"/>
    <col min="2066" max="2066" width="23.28515625" style="158" customWidth="1"/>
    <col min="2067" max="2304" width="9.140625" style="158"/>
    <col min="2305" max="2305" width="10.28515625" style="158" customWidth="1"/>
    <col min="2306" max="2306" width="53.28515625" style="158" customWidth="1"/>
    <col min="2307" max="2307" width="18.7109375" style="158" customWidth="1"/>
    <col min="2308" max="2308" width="2" style="158" customWidth="1"/>
    <col min="2309" max="2309" width="16.7109375" style="158" customWidth="1"/>
    <col min="2310" max="2310" width="1" style="158" customWidth="1"/>
    <col min="2311" max="2311" width="10.42578125" style="158" customWidth="1"/>
    <col min="2312" max="2312" width="11.42578125" style="158" customWidth="1"/>
    <col min="2313" max="2313" width="2.140625" style="158" customWidth="1"/>
    <col min="2314" max="2317" width="9.140625" style="158"/>
    <col min="2318" max="2318" width="69.7109375" style="158" customWidth="1"/>
    <col min="2319" max="2319" width="9.7109375" style="158" bestFit="1" customWidth="1"/>
    <col min="2320" max="2320" width="13.28515625" style="158" customWidth="1"/>
    <col min="2321" max="2321" width="14.42578125" style="158" customWidth="1"/>
    <col min="2322" max="2322" width="23.28515625" style="158" customWidth="1"/>
    <col min="2323" max="2560" width="9.140625" style="158"/>
    <col min="2561" max="2561" width="10.28515625" style="158" customWidth="1"/>
    <col min="2562" max="2562" width="53.28515625" style="158" customWidth="1"/>
    <col min="2563" max="2563" width="18.7109375" style="158" customWidth="1"/>
    <col min="2564" max="2564" width="2" style="158" customWidth="1"/>
    <col min="2565" max="2565" width="16.7109375" style="158" customWidth="1"/>
    <col min="2566" max="2566" width="1" style="158" customWidth="1"/>
    <col min="2567" max="2567" width="10.42578125" style="158" customWidth="1"/>
    <col min="2568" max="2568" width="11.42578125" style="158" customWidth="1"/>
    <col min="2569" max="2569" width="2.140625" style="158" customWidth="1"/>
    <col min="2570" max="2573" width="9.140625" style="158"/>
    <col min="2574" max="2574" width="69.7109375" style="158" customWidth="1"/>
    <col min="2575" max="2575" width="9.7109375" style="158" bestFit="1" customWidth="1"/>
    <col min="2576" max="2576" width="13.28515625" style="158" customWidth="1"/>
    <col min="2577" max="2577" width="14.42578125" style="158" customWidth="1"/>
    <col min="2578" max="2578" width="23.28515625" style="158" customWidth="1"/>
    <col min="2579" max="2816" width="9.140625" style="158"/>
    <col min="2817" max="2817" width="10.28515625" style="158" customWidth="1"/>
    <col min="2818" max="2818" width="53.28515625" style="158" customWidth="1"/>
    <col min="2819" max="2819" width="18.7109375" style="158" customWidth="1"/>
    <col min="2820" max="2820" width="2" style="158" customWidth="1"/>
    <col min="2821" max="2821" width="16.7109375" style="158" customWidth="1"/>
    <col min="2822" max="2822" width="1" style="158" customWidth="1"/>
    <col min="2823" max="2823" width="10.42578125" style="158" customWidth="1"/>
    <col min="2824" max="2824" width="11.42578125" style="158" customWidth="1"/>
    <col min="2825" max="2825" width="2.140625" style="158" customWidth="1"/>
    <col min="2826" max="2829" width="9.140625" style="158"/>
    <col min="2830" max="2830" width="69.7109375" style="158" customWidth="1"/>
    <col min="2831" max="2831" width="9.7109375" style="158" bestFit="1" customWidth="1"/>
    <col min="2832" max="2832" width="13.28515625" style="158" customWidth="1"/>
    <col min="2833" max="2833" width="14.42578125" style="158" customWidth="1"/>
    <col min="2834" max="2834" width="23.28515625" style="158" customWidth="1"/>
    <col min="2835" max="3072" width="9.140625" style="158"/>
    <col min="3073" max="3073" width="10.28515625" style="158" customWidth="1"/>
    <col min="3074" max="3074" width="53.28515625" style="158" customWidth="1"/>
    <col min="3075" max="3075" width="18.7109375" style="158" customWidth="1"/>
    <col min="3076" max="3076" width="2" style="158" customWidth="1"/>
    <col min="3077" max="3077" width="16.7109375" style="158" customWidth="1"/>
    <col min="3078" max="3078" width="1" style="158" customWidth="1"/>
    <col min="3079" max="3079" width="10.42578125" style="158" customWidth="1"/>
    <col min="3080" max="3080" width="11.42578125" style="158" customWidth="1"/>
    <col min="3081" max="3081" width="2.140625" style="158" customWidth="1"/>
    <col min="3082" max="3085" width="9.140625" style="158"/>
    <col min="3086" max="3086" width="69.7109375" style="158" customWidth="1"/>
    <col min="3087" max="3087" width="9.7109375" style="158" bestFit="1" customWidth="1"/>
    <col min="3088" max="3088" width="13.28515625" style="158" customWidth="1"/>
    <col min="3089" max="3089" width="14.42578125" style="158" customWidth="1"/>
    <col min="3090" max="3090" width="23.28515625" style="158" customWidth="1"/>
    <col min="3091" max="3328" width="9.140625" style="158"/>
    <col min="3329" max="3329" width="10.28515625" style="158" customWidth="1"/>
    <col min="3330" max="3330" width="53.28515625" style="158" customWidth="1"/>
    <col min="3331" max="3331" width="18.7109375" style="158" customWidth="1"/>
    <col min="3332" max="3332" width="2" style="158" customWidth="1"/>
    <col min="3333" max="3333" width="16.7109375" style="158" customWidth="1"/>
    <col min="3334" max="3334" width="1" style="158" customWidth="1"/>
    <col min="3335" max="3335" width="10.42578125" style="158" customWidth="1"/>
    <col min="3336" max="3336" width="11.42578125" style="158" customWidth="1"/>
    <col min="3337" max="3337" width="2.140625" style="158" customWidth="1"/>
    <col min="3338" max="3341" width="9.140625" style="158"/>
    <col min="3342" max="3342" width="69.7109375" style="158" customWidth="1"/>
    <col min="3343" max="3343" width="9.7109375" style="158" bestFit="1" customWidth="1"/>
    <col min="3344" max="3344" width="13.28515625" style="158" customWidth="1"/>
    <col min="3345" max="3345" width="14.42578125" style="158" customWidth="1"/>
    <col min="3346" max="3346" width="23.28515625" style="158" customWidth="1"/>
    <col min="3347" max="3584" width="9.140625" style="158"/>
    <col min="3585" max="3585" width="10.28515625" style="158" customWidth="1"/>
    <col min="3586" max="3586" width="53.28515625" style="158" customWidth="1"/>
    <col min="3587" max="3587" width="18.7109375" style="158" customWidth="1"/>
    <col min="3588" max="3588" width="2" style="158" customWidth="1"/>
    <col min="3589" max="3589" width="16.7109375" style="158" customWidth="1"/>
    <col min="3590" max="3590" width="1" style="158" customWidth="1"/>
    <col min="3591" max="3591" width="10.42578125" style="158" customWidth="1"/>
    <col min="3592" max="3592" width="11.42578125" style="158" customWidth="1"/>
    <col min="3593" max="3593" width="2.140625" style="158" customWidth="1"/>
    <col min="3594" max="3597" width="9.140625" style="158"/>
    <col min="3598" max="3598" width="69.7109375" style="158" customWidth="1"/>
    <col min="3599" max="3599" width="9.7109375" style="158" bestFit="1" customWidth="1"/>
    <col min="3600" max="3600" width="13.28515625" style="158" customWidth="1"/>
    <col min="3601" max="3601" width="14.42578125" style="158" customWidth="1"/>
    <col min="3602" max="3602" width="23.28515625" style="158" customWidth="1"/>
    <col min="3603" max="3840" width="9.140625" style="158"/>
    <col min="3841" max="3841" width="10.28515625" style="158" customWidth="1"/>
    <col min="3842" max="3842" width="53.28515625" style="158" customWidth="1"/>
    <col min="3843" max="3843" width="18.7109375" style="158" customWidth="1"/>
    <col min="3844" max="3844" width="2" style="158" customWidth="1"/>
    <col min="3845" max="3845" width="16.7109375" style="158" customWidth="1"/>
    <col min="3846" max="3846" width="1" style="158" customWidth="1"/>
    <col min="3847" max="3847" width="10.42578125" style="158" customWidth="1"/>
    <col min="3848" max="3848" width="11.42578125" style="158" customWidth="1"/>
    <col min="3849" max="3849" width="2.140625" style="158" customWidth="1"/>
    <col min="3850" max="3853" width="9.140625" style="158"/>
    <col min="3854" max="3854" width="69.7109375" style="158" customWidth="1"/>
    <col min="3855" max="3855" width="9.7109375" style="158" bestFit="1" customWidth="1"/>
    <col min="3856" max="3856" width="13.28515625" style="158" customWidth="1"/>
    <col min="3857" max="3857" width="14.42578125" style="158" customWidth="1"/>
    <col min="3858" max="3858" width="23.28515625" style="158" customWidth="1"/>
    <col min="3859" max="4096" width="9.140625" style="158"/>
    <col min="4097" max="4097" width="10.28515625" style="158" customWidth="1"/>
    <col min="4098" max="4098" width="53.28515625" style="158" customWidth="1"/>
    <col min="4099" max="4099" width="18.7109375" style="158" customWidth="1"/>
    <col min="4100" max="4100" width="2" style="158" customWidth="1"/>
    <col min="4101" max="4101" width="16.7109375" style="158" customWidth="1"/>
    <col min="4102" max="4102" width="1" style="158" customWidth="1"/>
    <col min="4103" max="4103" width="10.42578125" style="158" customWidth="1"/>
    <col min="4104" max="4104" width="11.42578125" style="158" customWidth="1"/>
    <col min="4105" max="4105" width="2.140625" style="158" customWidth="1"/>
    <col min="4106" max="4109" width="9.140625" style="158"/>
    <col min="4110" max="4110" width="69.7109375" style="158" customWidth="1"/>
    <col min="4111" max="4111" width="9.7109375" style="158" bestFit="1" customWidth="1"/>
    <col min="4112" max="4112" width="13.28515625" style="158" customWidth="1"/>
    <col min="4113" max="4113" width="14.42578125" style="158" customWidth="1"/>
    <col min="4114" max="4114" width="23.28515625" style="158" customWidth="1"/>
    <col min="4115" max="4352" width="9.140625" style="158"/>
    <col min="4353" max="4353" width="10.28515625" style="158" customWidth="1"/>
    <col min="4354" max="4354" width="53.28515625" style="158" customWidth="1"/>
    <col min="4355" max="4355" width="18.7109375" style="158" customWidth="1"/>
    <col min="4356" max="4356" width="2" style="158" customWidth="1"/>
    <col min="4357" max="4357" width="16.7109375" style="158" customWidth="1"/>
    <col min="4358" max="4358" width="1" style="158" customWidth="1"/>
    <col min="4359" max="4359" width="10.42578125" style="158" customWidth="1"/>
    <col min="4360" max="4360" width="11.42578125" style="158" customWidth="1"/>
    <col min="4361" max="4361" width="2.140625" style="158" customWidth="1"/>
    <col min="4362" max="4365" width="9.140625" style="158"/>
    <col min="4366" max="4366" width="69.7109375" style="158" customWidth="1"/>
    <col min="4367" max="4367" width="9.7109375" style="158" bestFit="1" customWidth="1"/>
    <col min="4368" max="4368" width="13.28515625" style="158" customWidth="1"/>
    <col min="4369" max="4369" width="14.42578125" style="158" customWidth="1"/>
    <col min="4370" max="4370" width="23.28515625" style="158" customWidth="1"/>
    <col min="4371" max="4608" width="9.140625" style="158"/>
    <col min="4609" max="4609" width="10.28515625" style="158" customWidth="1"/>
    <col min="4610" max="4610" width="53.28515625" style="158" customWidth="1"/>
    <col min="4611" max="4611" width="18.7109375" style="158" customWidth="1"/>
    <col min="4612" max="4612" width="2" style="158" customWidth="1"/>
    <col min="4613" max="4613" width="16.7109375" style="158" customWidth="1"/>
    <col min="4614" max="4614" width="1" style="158" customWidth="1"/>
    <col min="4615" max="4615" width="10.42578125" style="158" customWidth="1"/>
    <col min="4616" max="4616" width="11.42578125" style="158" customWidth="1"/>
    <col min="4617" max="4617" width="2.140625" style="158" customWidth="1"/>
    <col min="4618" max="4621" width="9.140625" style="158"/>
    <col min="4622" max="4622" width="69.7109375" style="158" customWidth="1"/>
    <col min="4623" max="4623" width="9.7109375" style="158" bestFit="1" customWidth="1"/>
    <col min="4624" max="4624" width="13.28515625" style="158" customWidth="1"/>
    <col min="4625" max="4625" width="14.42578125" style="158" customWidth="1"/>
    <col min="4626" max="4626" width="23.28515625" style="158" customWidth="1"/>
    <col min="4627" max="4864" width="9.140625" style="158"/>
    <col min="4865" max="4865" width="10.28515625" style="158" customWidth="1"/>
    <col min="4866" max="4866" width="53.28515625" style="158" customWidth="1"/>
    <col min="4867" max="4867" width="18.7109375" style="158" customWidth="1"/>
    <col min="4868" max="4868" width="2" style="158" customWidth="1"/>
    <col min="4869" max="4869" width="16.7109375" style="158" customWidth="1"/>
    <col min="4870" max="4870" width="1" style="158" customWidth="1"/>
    <col min="4871" max="4871" width="10.42578125" style="158" customWidth="1"/>
    <col min="4872" max="4872" width="11.42578125" style="158" customWidth="1"/>
    <col min="4873" max="4873" width="2.140625" style="158" customWidth="1"/>
    <col min="4874" max="4877" width="9.140625" style="158"/>
    <col min="4878" max="4878" width="69.7109375" style="158" customWidth="1"/>
    <col min="4879" max="4879" width="9.7109375" style="158" bestFit="1" customWidth="1"/>
    <col min="4880" max="4880" width="13.28515625" style="158" customWidth="1"/>
    <col min="4881" max="4881" width="14.42578125" style="158" customWidth="1"/>
    <col min="4882" max="4882" width="23.28515625" style="158" customWidth="1"/>
    <col min="4883" max="5120" width="9.140625" style="158"/>
    <col min="5121" max="5121" width="10.28515625" style="158" customWidth="1"/>
    <col min="5122" max="5122" width="53.28515625" style="158" customWidth="1"/>
    <col min="5123" max="5123" width="18.7109375" style="158" customWidth="1"/>
    <col min="5124" max="5124" width="2" style="158" customWidth="1"/>
    <col min="5125" max="5125" width="16.7109375" style="158" customWidth="1"/>
    <col min="5126" max="5126" width="1" style="158" customWidth="1"/>
    <col min="5127" max="5127" width="10.42578125" style="158" customWidth="1"/>
    <col min="5128" max="5128" width="11.42578125" style="158" customWidth="1"/>
    <col min="5129" max="5129" width="2.140625" style="158" customWidth="1"/>
    <col min="5130" max="5133" width="9.140625" style="158"/>
    <col min="5134" max="5134" width="69.7109375" style="158" customWidth="1"/>
    <col min="5135" max="5135" width="9.7109375" style="158" bestFit="1" customWidth="1"/>
    <col min="5136" max="5136" width="13.28515625" style="158" customWidth="1"/>
    <col min="5137" max="5137" width="14.42578125" style="158" customWidth="1"/>
    <col min="5138" max="5138" width="23.28515625" style="158" customWidth="1"/>
    <col min="5139" max="5376" width="9.140625" style="158"/>
    <col min="5377" max="5377" width="10.28515625" style="158" customWidth="1"/>
    <col min="5378" max="5378" width="53.28515625" style="158" customWidth="1"/>
    <col min="5379" max="5379" width="18.7109375" style="158" customWidth="1"/>
    <col min="5380" max="5380" width="2" style="158" customWidth="1"/>
    <col min="5381" max="5381" width="16.7109375" style="158" customWidth="1"/>
    <col min="5382" max="5382" width="1" style="158" customWidth="1"/>
    <col min="5383" max="5383" width="10.42578125" style="158" customWidth="1"/>
    <col min="5384" max="5384" width="11.42578125" style="158" customWidth="1"/>
    <col min="5385" max="5385" width="2.140625" style="158" customWidth="1"/>
    <col min="5386" max="5389" width="9.140625" style="158"/>
    <col min="5390" max="5390" width="69.7109375" style="158" customWidth="1"/>
    <col min="5391" max="5391" width="9.7109375" style="158" bestFit="1" customWidth="1"/>
    <col min="5392" max="5392" width="13.28515625" style="158" customWidth="1"/>
    <col min="5393" max="5393" width="14.42578125" style="158" customWidth="1"/>
    <col min="5394" max="5394" width="23.28515625" style="158" customWidth="1"/>
    <col min="5395" max="5632" width="9.140625" style="158"/>
    <col min="5633" max="5633" width="10.28515625" style="158" customWidth="1"/>
    <col min="5634" max="5634" width="53.28515625" style="158" customWidth="1"/>
    <col min="5635" max="5635" width="18.7109375" style="158" customWidth="1"/>
    <col min="5636" max="5636" width="2" style="158" customWidth="1"/>
    <col min="5637" max="5637" width="16.7109375" style="158" customWidth="1"/>
    <col min="5638" max="5638" width="1" style="158" customWidth="1"/>
    <col min="5639" max="5639" width="10.42578125" style="158" customWidth="1"/>
    <col min="5640" max="5640" width="11.42578125" style="158" customWidth="1"/>
    <col min="5641" max="5641" width="2.140625" style="158" customWidth="1"/>
    <col min="5642" max="5645" width="9.140625" style="158"/>
    <col min="5646" max="5646" width="69.7109375" style="158" customWidth="1"/>
    <col min="5647" max="5647" width="9.7109375" style="158" bestFit="1" customWidth="1"/>
    <col min="5648" max="5648" width="13.28515625" style="158" customWidth="1"/>
    <col min="5649" max="5649" width="14.42578125" style="158" customWidth="1"/>
    <col min="5650" max="5650" width="23.28515625" style="158" customWidth="1"/>
    <col min="5651" max="5888" width="9.140625" style="158"/>
    <col min="5889" max="5889" width="10.28515625" style="158" customWidth="1"/>
    <col min="5890" max="5890" width="53.28515625" style="158" customWidth="1"/>
    <col min="5891" max="5891" width="18.7109375" style="158" customWidth="1"/>
    <col min="5892" max="5892" width="2" style="158" customWidth="1"/>
    <col min="5893" max="5893" width="16.7109375" style="158" customWidth="1"/>
    <col min="5894" max="5894" width="1" style="158" customWidth="1"/>
    <col min="5895" max="5895" width="10.42578125" style="158" customWidth="1"/>
    <col min="5896" max="5896" width="11.42578125" style="158" customWidth="1"/>
    <col min="5897" max="5897" width="2.140625" style="158" customWidth="1"/>
    <col min="5898" max="5901" width="9.140625" style="158"/>
    <col min="5902" max="5902" width="69.7109375" style="158" customWidth="1"/>
    <col min="5903" max="5903" width="9.7109375" style="158" bestFit="1" customWidth="1"/>
    <col min="5904" max="5904" width="13.28515625" style="158" customWidth="1"/>
    <col min="5905" max="5905" width="14.42578125" style="158" customWidth="1"/>
    <col min="5906" max="5906" width="23.28515625" style="158" customWidth="1"/>
    <col min="5907" max="6144" width="9.140625" style="158"/>
    <col min="6145" max="6145" width="10.28515625" style="158" customWidth="1"/>
    <col min="6146" max="6146" width="53.28515625" style="158" customWidth="1"/>
    <col min="6147" max="6147" width="18.7109375" style="158" customWidth="1"/>
    <col min="6148" max="6148" width="2" style="158" customWidth="1"/>
    <col min="6149" max="6149" width="16.7109375" style="158" customWidth="1"/>
    <col min="6150" max="6150" width="1" style="158" customWidth="1"/>
    <col min="6151" max="6151" width="10.42578125" style="158" customWidth="1"/>
    <col min="6152" max="6152" width="11.42578125" style="158" customWidth="1"/>
    <col min="6153" max="6153" width="2.140625" style="158" customWidth="1"/>
    <col min="6154" max="6157" width="9.140625" style="158"/>
    <col min="6158" max="6158" width="69.7109375" style="158" customWidth="1"/>
    <col min="6159" max="6159" width="9.7109375" style="158" bestFit="1" customWidth="1"/>
    <col min="6160" max="6160" width="13.28515625" style="158" customWidth="1"/>
    <col min="6161" max="6161" width="14.42578125" style="158" customWidth="1"/>
    <col min="6162" max="6162" width="23.28515625" style="158" customWidth="1"/>
    <col min="6163" max="6400" width="9.140625" style="158"/>
    <col min="6401" max="6401" width="10.28515625" style="158" customWidth="1"/>
    <col min="6402" max="6402" width="53.28515625" style="158" customWidth="1"/>
    <col min="6403" max="6403" width="18.7109375" style="158" customWidth="1"/>
    <col min="6404" max="6404" width="2" style="158" customWidth="1"/>
    <col min="6405" max="6405" width="16.7109375" style="158" customWidth="1"/>
    <col min="6406" max="6406" width="1" style="158" customWidth="1"/>
    <col min="6407" max="6407" width="10.42578125" style="158" customWidth="1"/>
    <col min="6408" max="6408" width="11.42578125" style="158" customWidth="1"/>
    <col min="6409" max="6409" width="2.140625" style="158" customWidth="1"/>
    <col min="6410" max="6413" width="9.140625" style="158"/>
    <col min="6414" max="6414" width="69.7109375" style="158" customWidth="1"/>
    <col min="6415" max="6415" width="9.7109375" style="158" bestFit="1" customWidth="1"/>
    <col min="6416" max="6416" width="13.28515625" style="158" customWidth="1"/>
    <col min="6417" max="6417" width="14.42578125" style="158" customWidth="1"/>
    <col min="6418" max="6418" width="23.28515625" style="158" customWidth="1"/>
    <col min="6419" max="6656" width="9.140625" style="158"/>
    <col min="6657" max="6657" width="10.28515625" style="158" customWidth="1"/>
    <col min="6658" max="6658" width="53.28515625" style="158" customWidth="1"/>
    <col min="6659" max="6659" width="18.7109375" style="158" customWidth="1"/>
    <col min="6660" max="6660" width="2" style="158" customWidth="1"/>
    <col min="6661" max="6661" width="16.7109375" style="158" customWidth="1"/>
    <col min="6662" max="6662" width="1" style="158" customWidth="1"/>
    <col min="6663" max="6663" width="10.42578125" style="158" customWidth="1"/>
    <col min="6664" max="6664" width="11.42578125" style="158" customWidth="1"/>
    <col min="6665" max="6665" width="2.140625" style="158" customWidth="1"/>
    <col min="6666" max="6669" width="9.140625" style="158"/>
    <col min="6670" max="6670" width="69.7109375" style="158" customWidth="1"/>
    <col min="6671" max="6671" width="9.7109375" style="158" bestFit="1" customWidth="1"/>
    <col min="6672" max="6672" width="13.28515625" style="158" customWidth="1"/>
    <col min="6673" max="6673" width="14.42578125" style="158" customWidth="1"/>
    <col min="6674" max="6674" width="23.28515625" style="158" customWidth="1"/>
    <col min="6675" max="6912" width="9.140625" style="158"/>
    <col min="6913" max="6913" width="10.28515625" style="158" customWidth="1"/>
    <col min="6914" max="6914" width="53.28515625" style="158" customWidth="1"/>
    <col min="6915" max="6915" width="18.7109375" style="158" customWidth="1"/>
    <col min="6916" max="6916" width="2" style="158" customWidth="1"/>
    <col min="6917" max="6917" width="16.7109375" style="158" customWidth="1"/>
    <col min="6918" max="6918" width="1" style="158" customWidth="1"/>
    <col min="6919" max="6919" width="10.42578125" style="158" customWidth="1"/>
    <col min="6920" max="6920" width="11.42578125" style="158" customWidth="1"/>
    <col min="6921" max="6921" width="2.140625" style="158" customWidth="1"/>
    <col min="6922" max="6925" width="9.140625" style="158"/>
    <col min="6926" max="6926" width="69.7109375" style="158" customWidth="1"/>
    <col min="6927" max="6927" width="9.7109375" style="158" bestFit="1" customWidth="1"/>
    <col min="6928" max="6928" width="13.28515625" style="158" customWidth="1"/>
    <col min="6929" max="6929" width="14.42578125" style="158" customWidth="1"/>
    <col min="6930" max="6930" width="23.28515625" style="158" customWidth="1"/>
    <col min="6931" max="7168" width="9.140625" style="158"/>
    <col min="7169" max="7169" width="10.28515625" style="158" customWidth="1"/>
    <col min="7170" max="7170" width="53.28515625" style="158" customWidth="1"/>
    <col min="7171" max="7171" width="18.7109375" style="158" customWidth="1"/>
    <col min="7172" max="7172" width="2" style="158" customWidth="1"/>
    <col min="7173" max="7173" width="16.7109375" style="158" customWidth="1"/>
    <col min="7174" max="7174" width="1" style="158" customWidth="1"/>
    <col min="7175" max="7175" width="10.42578125" style="158" customWidth="1"/>
    <col min="7176" max="7176" width="11.42578125" style="158" customWidth="1"/>
    <col min="7177" max="7177" width="2.140625" style="158" customWidth="1"/>
    <col min="7178" max="7181" width="9.140625" style="158"/>
    <col min="7182" max="7182" width="69.7109375" style="158" customWidth="1"/>
    <col min="7183" max="7183" width="9.7109375" style="158" bestFit="1" customWidth="1"/>
    <col min="7184" max="7184" width="13.28515625" style="158" customWidth="1"/>
    <col min="7185" max="7185" width="14.42578125" style="158" customWidth="1"/>
    <col min="7186" max="7186" width="23.28515625" style="158" customWidth="1"/>
    <col min="7187" max="7424" width="9.140625" style="158"/>
    <col min="7425" max="7425" width="10.28515625" style="158" customWidth="1"/>
    <col min="7426" max="7426" width="53.28515625" style="158" customWidth="1"/>
    <col min="7427" max="7427" width="18.7109375" style="158" customWidth="1"/>
    <col min="7428" max="7428" width="2" style="158" customWidth="1"/>
    <col min="7429" max="7429" width="16.7109375" style="158" customWidth="1"/>
    <col min="7430" max="7430" width="1" style="158" customWidth="1"/>
    <col min="7431" max="7431" width="10.42578125" style="158" customWidth="1"/>
    <col min="7432" max="7432" width="11.42578125" style="158" customWidth="1"/>
    <col min="7433" max="7433" width="2.140625" style="158" customWidth="1"/>
    <col min="7434" max="7437" width="9.140625" style="158"/>
    <col min="7438" max="7438" width="69.7109375" style="158" customWidth="1"/>
    <col min="7439" max="7439" width="9.7109375" style="158" bestFit="1" customWidth="1"/>
    <col min="7440" max="7440" width="13.28515625" style="158" customWidth="1"/>
    <col min="7441" max="7441" width="14.42578125" style="158" customWidth="1"/>
    <col min="7442" max="7442" width="23.28515625" style="158" customWidth="1"/>
    <col min="7443" max="7680" width="9.140625" style="158"/>
    <col min="7681" max="7681" width="10.28515625" style="158" customWidth="1"/>
    <col min="7682" max="7682" width="53.28515625" style="158" customWidth="1"/>
    <col min="7683" max="7683" width="18.7109375" style="158" customWidth="1"/>
    <col min="7684" max="7684" width="2" style="158" customWidth="1"/>
    <col min="7685" max="7685" width="16.7109375" style="158" customWidth="1"/>
    <col min="7686" max="7686" width="1" style="158" customWidth="1"/>
    <col min="7687" max="7687" width="10.42578125" style="158" customWidth="1"/>
    <col min="7688" max="7688" width="11.42578125" style="158" customWidth="1"/>
    <col min="7689" max="7689" width="2.140625" style="158" customWidth="1"/>
    <col min="7690" max="7693" width="9.140625" style="158"/>
    <col min="7694" max="7694" width="69.7109375" style="158" customWidth="1"/>
    <col min="7695" max="7695" width="9.7109375" style="158" bestFit="1" customWidth="1"/>
    <col min="7696" max="7696" width="13.28515625" style="158" customWidth="1"/>
    <col min="7697" max="7697" width="14.42578125" style="158" customWidth="1"/>
    <col min="7698" max="7698" width="23.28515625" style="158" customWidth="1"/>
    <col min="7699" max="7936" width="9.140625" style="158"/>
    <col min="7937" max="7937" width="10.28515625" style="158" customWidth="1"/>
    <col min="7938" max="7938" width="53.28515625" style="158" customWidth="1"/>
    <col min="7939" max="7939" width="18.7109375" style="158" customWidth="1"/>
    <col min="7940" max="7940" width="2" style="158" customWidth="1"/>
    <col min="7941" max="7941" width="16.7109375" style="158" customWidth="1"/>
    <col min="7942" max="7942" width="1" style="158" customWidth="1"/>
    <col min="7943" max="7943" width="10.42578125" style="158" customWidth="1"/>
    <col min="7944" max="7944" width="11.42578125" style="158" customWidth="1"/>
    <col min="7945" max="7945" width="2.140625" style="158" customWidth="1"/>
    <col min="7946" max="7949" width="9.140625" style="158"/>
    <col min="7950" max="7950" width="69.7109375" style="158" customWidth="1"/>
    <col min="7951" max="7951" width="9.7109375" style="158" bestFit="1" customWidth="1"/>
    <col min="7952" max="7952" width="13.28515625" style="158" customWidth="1"/>
    <col min="7953" max="7953" width="14.42578125" style="158" customWidth="1"/>
    <col min="7954" max="7954" width="23.28515625" style="158" customWidth="1"/>
    <col min="7955" max="8192" width="9.140625" style="158"/>
    <col min="8193" max="8193" width="10.28515625" style="158" customWidth="1"/>
    <col min="8194" max="8194" width="53.28515625" style="158" customWidth="1"/>
    <col min="8195" max="8195" width="18.7109375" style="158" customWidth="1"/>
    <col min="8196" max="8196" width="2" style="158" customWidth="1"/>
    <col min="8197" max="8197" width="16.7109375" style="158" customWidth="1"/>
    <col min="8198" max="8198" width="1" style="158" customWidth="1"/>
    <col min="8199" max="8199" width="10.42578125" style="158" customWidth="1"/>
    <col min="8200" max="8200" width="11.42578125" style="158" customWidth="1"/>
    <col min="8201" max="8201" width="2.140625" style="158" customWidth="1"/>
    <col min="8202" max="8205" width="9.140625" style="158"/>
    <col min="8206" max="8206" width="69.7109375" style="158" customWidth="1"/>
    <col min="8207" max="8207" width="9.7109375" style="158" bestFit="1" customWidth="1"/>
    <col min="8208" max="8208" width="13.28515625" style="158" customWidth="1"/>
    <col min="8209" max="8209" width="14.42578125" style="158" customWidth="1"/>
    <col min="8210" max="8210" width="23.28515625" style="158" customWidth="1"/>
    <col min="8211" max="8448" width="9.140625" style="158"/>
    <col min="8449" max="8449" width="10.28515625" style="158" customWidth="1"/>
    <col min="8450" max="8450" width="53.28515625" style="158" customWidth="1"/>
    <col min="8451" max="8451" width="18.7109375" style="158" customWidth="1"/>
    <col min="8452" max="8452" width="2" style="158" customWidth="1"/>
    <col min="8453" max="8453" width="16.7109375" style="158" customWidth="1"/>
    <col min="8454" max="8454" width="1" style="158" customWidth="1"/>
    <col min="8455" max="8455" width="10.42578125" style="158" customWidth="1"/>
    <col min="8456" max="8456" width="11.42578125" style="158" customWidth="1"/>
    <col min="8457" max="8457" width="2.140625" style="158" customWidth="1"/>
    <col min="8458" max="8461" width="9.140625" style="158"/>
    <col min="8462" max="8462" width="69.7109375" style="158" customWidth="1"/>
    <col min="8463" max="8463" width="9.7109375" style="158" bestFit="1" customWidth="1"/>
    <col min="8464" max="8464" width="13.28515625" style="158" customWidth="1"/>
    <col min="8465" max="8465" width="14.42578125" style="158" customWidth="1"/>
    <col min="8466" max="8466" width="23.28515625" style="158" customWidth="1"/>
    <col min="8467" max="8704" width="9.140625" style="158"/>
    <col min="8705" max="8705" width="10.28515625" style="158" customWidth="1"/>
    <col min="8706" max="8706" width="53.28515625" style="158" customWidth="1"/>
    <col min="8707" max="8707" width="18.7109375" style="158" customWidth="1"/>
    <col min="8708" max="8708" width="2" style="158" customWidth="1"/>
    <col min="8709" max="8709" width="16.7109375" style="158" customWidth="1"/>
    <col min="8710" max="8710" width="1" style="158" customWidth="1"/>
    <col min="8711" max="8711" width="10.42578125" style="158" customWidth="1"/>
    <col min="8712" max="8712" width="11.42578125" style="158" customWidth="1"/>
    <col min="8713" max="8713" width="2.140625" style="158" customWidth="1"/>
    <col min="8714" max="8717" width="9.140625" style="158"/>
    <col min="8718" max="8718" width="69.7109375" style="158" customWidth="1"/>
    <col min="8719" max="8719" width="9.7109375" style="158" bestFit="1" customWidth="1"/>
    <col min="8720" max="8720" width="13.28515625" style="158" customWidth="1"/>
    <col min="8721" max="8721" width="14.42578125" style="158" customWidth="1"/>
    <col min="8722" max="8722" width="23.28515625" style="158" customWidth="1"/>
    <col min="8723" max="8960" width="9.140625" style="158"/>
    <col min="8961" max="8961" width="10.28515625" style="158" customWidth="1"/>
    <col min="8962" max="8962" width="53.28515625" style="158" customWidth="1"/>
    <col min="8963" max="8963" width="18.7109375" style="158" customWidth="1"/>
    <col min="8964" max="8964" width="2" style="158" customWidth="1"/>
    <col min="8965" max="8965" width="16.7109375" style="158" customWidth="1"/>
    <col min="8966" max="8966" width="1" style="158" customWidth="1"/>
    <col min="8967" max="8967" width="10.42578125" style="158" customWidth="1"/>
    <col min="8968" max="8968" width="11.42578125" style="158" customWidth="1"/>
    <col min="8969" max="8969" width="2.140625" style="158" customWidth="1"/>
    <col min="8970" max="8973" width="9.140625" style="158"/>
    <col min="8974" max="8974" width="69.7109375" style="158" customWidth="1"/>
    <col min="8975" max="8975" width="9.7109375" style="158" bestFit="1" customWidth="1"/>
    <col min="8976" max="8976" width="13.28515625" style="158" customWidth="1"/>
    <col min="8977" max="8977" width="14.42578125" style="158" customWidth="1"/>
    <col min="8978" max="8978" width="23.28515625" style="158" customWidth="1"/>
    <col min="8979" max="9216" width="9.140625" style="158"/>
    <col min="9217" max="9217" width="10.28515625" style="158" customWidth="1"/>
    <col min="9218" max="9218" width="53.28515625" style="158" customWidth="1"/>
    <col min="9219" max="9219" width="18.7109375" style="158" customWidth="1"/>
    <col min="9220" max="9220" width="2" style="158" customWidth="1"/>
    <col min="9221" max="9221" width="16.7109375" style="158" customWidth="1"/>
    <col min="9222" max="9222" width="1" style="158" customWidth="1"/>
    <col min="9223" max="9223" width="10.42578125" style="158" customWidth="1"/>
    <col min="9224" max="9224" width="11.42578125" style="158" customWidth="1"/>
    <col min="9225" max="9225" width="2.140625" style="158" customWidth="1"/>
    <col min="9226" max="9229" width="9.140625" style="158"/>
    <col min="9230" max="9230" width="69.7109375" style="158" customWidth="1"/>
    <col min="9231" max="9231" width="9.7109375" style="158" bestFit="1" customWidth="1"/>
    <col min="9232" max="9232" width="13.28515625" style="158" customWidth="1"/>
    <col min="9233" max="9233" width="14.42578125" style="158" customWidth="1"/>
    <col min="9234" max="9234" width="23.28515625" style="158" customWidth="1"/>
    <col min="9235" max="9472" width="9.140625" style="158"/>
    <col min="9473" max="9473" width="10.28515625" style="158" customWidth="1"/>
    <col min="9474" max="9474" width="53.28515625" style="158" customWidth="1"/>
    <col min="9475" max="9475" width="18.7109375" style="158" customWidth="1"/>
    <col min="9476" max="9476" width="2" style="158" customWidth="1"/>
    <col min="9477" max="9477" width="16.7109375" style="158" customWidth="1"/>
    <col min="9478" max="9478" width="1" style="158" customWidth="1"/>
    <col min="9479" max="9479" width="10.42578125" style="158" customWidth="1"/>
    <col min="9480" max="9480" width="11.42578125" style="158" customWidth="1"/>
    <col min="9481" max="9481" width="2.140625" style="158" customWidth="1"/>
    <col min="9482" max="9485" width="9.140625" style="158"/>
    <col min="9486" max="9486" width="69.7109375" style="158" customWidth="1"/>
    <col min="9487" max="9487" width="9.7109375" style="158" bestFit="1" customWidth="1"/>
    <col min="9488" max="9488" width="13.28515625" style="158" customWidth="1"/>
    <col min="9489" max="9489" width="14.42578125" style="158" customWidth="1"/>
    <col min="9490" max="9490" width="23.28515625" style="158" customWidth="1"/>
    <col min="9491" max="9728" width="9.140625" style="158"/>
    <col min="9729" max="9729" width="10.28515625" style="158" customWidth="1"/>
    <col min="9730" max="9730" width="53.28515625" style="158" customWidth="1"/>
    <col min="9731" max="9731" width="18.7109375" style="158" customWidth="1"/>
    <col min="9732" max="9732" width="2" style="158" customWidth="1"/>
    <col min="9733" max="9733" width="16.7109375" style="158" customWidth="1"/>
    <col min="9734" max="9734" width="1" style="158" customWidth="1"/>
    <col min="9735" max="9735" width="10.42578125" style="158" customWidth="1"/>
    <col min="9736" max="9736" width="11.42578125" style="158" customWidth="1"/>
    <col min="9737" max="9737" width="2.140625" style="158" customWidth="1"/>
    <col min="9738" max="9741" width="9.140625" style="158"/>
    <col min="9742" max="9742" width="69.7109375" style="158" customWidth="1"/>
    <col min="9743" max="9743" width="9.7109375" style="158" bestFit="1" customWidth="1"/>
    <col min="9744" max="9744" width="13.28515625" style="158" customWidth="1"/>
    <col min="9745" max="9745" width="14.42578125" style="158" customWidth="1"/>
    <col min="9746" max="9746" width="23.28515625" style="158" customWidth="1"/>
    <col min="9747" max="9984" width="9.140625" style="158"/>
    <col min="9985" max="9985" width="10.28515625" style="158" customWidth="1"/>
    <col min="9986" max="9986" width="53.28515625" style="158" customWidth="1"/>
    <col min="9987" max="9987" width="18.7109375" style="158" customWidth="1"/>
    <col min="9988" max="9988" width="2" style="158" customWidth="1"/>
    <col min="9989" max="9989" width="16.7109375" style="158" customWidth="1"/>
    <col min="9990" max="9990" width="1" style="158" customWidth="1"/>
    <col min="9991" max="9991" width="10.42578125" style="158" customWidth="1"/>
    <col min="9992" max="9992" width="11.42578125" style="158" customWidth="1"/>
    <col min="9993" max="9993" width="2.140625" style="158" customWidth="1"/>
    <col min="9994" max="9997" width="9.140625" style="158"/>
    <col min="9998" max="9998" width="69.7109375" style="158" customWidth="1"/>
    <col min="9999" max="9999" width="9.7109375" style="158" bestFit="1" customWidth="1"/>
    <col min="10000" max="10000" width="13.28515625" style="158" customWidth="1"/>
    <col min="10001" max="10001" width="14.42578125" style="158" customWidth="1"/>
    <col min="10002" max="10002" width="23.28515625" style="158" customWidth="1"/>
    <col min="10003" max="10240" width="9.140625" style="158"/>
    <col min="10241" max="10241" width="10.28515625" style="158" customWidth="1"/>
    <col min="10242" max="10242" width="53.28515625" style="158" customWidth="1"/>
    <col min="10243" max="10243" width="18.7109375" style="158" customWidth="1"/>
    <col min="10244" max="10244" width="2" style="158" customWidth="1"/>
    <col min="10245" max="10245" width="16.7109375" style="158" customWidth="1"/>
    <col min="10246" max="10246" width="1" style="158" customWidth="1"/>
    <col min="10247" max="10247" width="10.42578125" style="158" customWidth="1"/>
    <col min="10248" max="10248" width="11.42578125" style="158" customWidth="1"/>
    <col min="10249" max="10249" width="2.140625" style="158" customWidth="1"/>
    <col min="10250" max="10253" width="9.140625" style="158"/>
    <col min="10254" max="10254" width="69.7109375" style="158" customWidth="1"/>
    <col min="10255" max="10255" width="9.7109375" style="158" bestFit="1" customWidth="1"/>
    <col min="10256" max="10256" width="13.28515625" style="158" customWidth="1"/>
    <col min="10257" max="10257" width="14.42578125" style="158" customWidth="1"/>
    <col min="10258" max="10258" width="23.28515625" style="158" customWidth="1"/>
    <col min="10259" max="10496" width="9.140625" style="158"/>
    <col min="10497" max="10497" width="10.28515625" style="158" customWidth="1"/>
    <col min="10498" max="10498" width="53.28515625" style="158" customWidth="1"/>
    <col min="10499" max="10499" width="18.7109375" style="158" customWidth="1"/>
    <col min="10500" max="10500" width="2" style="158" customWidth="1"/>
    <col min="10501" max="10501" width="16.7109375" style="158" customWidth="1"/>
    <col min="10502" max="10502" width="1" style="158" customWidth="1"/>
    <col min="10503" max="10503" width="10.42578125" style="158" customWidth="1"/>
    <col min="10504" max="10504" width="11.42578125" style="158" customWidth="1"/>
    <col min="10505" max="10505" width="2.140625" style="158" customWidth="1"/>
    <col min="10506" max="10509" width="9.140625" style="158"/>
    <col min="10510" max="10510" width="69.7109375" style="158" customWidth="1"/>
    <col min="10511" max="10511" width="9.7109375" style="158" bestFit="1" customWidth="1"/>
    <col min="10512" max="10512" width="13.28515625" style="158" customWidth="1"/>
    <col min="10513" max="10513" width="14.42578125" style="158" customWidth="1"/>
    <col min="10514" max="10514" width="23.28515625" style="158" customWidth="1"/>
    <col min="10515" max="10752" width="9.140625" style="158"/>
    <col min="10753" max="10753" width="10.28515625" style="158" customWidth="1"/>
    <col min="10754" max="10754" width="53.28515625" style="158" customWidth="1"/>
    <col min="10755" max="10755" width="18.7109375" style="158" customWidth="1"/>
    <col min="10756" max="10756" width="2" style="158" customWidth="1"/>
    <col min="10757" max="10757" width="16.7109375" style="158" customWidth="1"/>
    <col min="10758" max="10758" width="1" style="158" customWidth="1"/>
    <col min="10759" max="10759" width="10.42578125" style="158" customWidth="1"/>
    <col min="10760" max="10760" width="11.42578125" style="158" customWidth="1"/>
    <col min="10761" max="10761" width="2.140625" style="158" customWidth="1"/>
    <col min="10762" max="10765" width="9.140625" style="158"/>
    <col min="10766" max="10766" width="69.7109375" style="158" customWidth="1"/>
    <col min="10767" max="10767" width="9.7109375" style="158" bestFit="1" customWidth="1"/>
    <col min="10768" max="10768" width="13.28515625" style="158" customWidth="1"/>
    <col min="10769" max="10769" width="14.42578125" style="158" customWidth="1"/>
    <col min="10770" max="10770" width="23.28515625" style="158" customWidth="1"/>
    <col min="10771" max="11008" width="9.140625" style="158"/>
    <col min="11009" max="11009" width="10.28515625" style="158" customWidth="1"/>
    <col min="11010" max="11010" width="53.28515625" style="158" customWidth="1"/>
    <col min="11011" max="11011" width="18.7109375" style="158" customWidth="1"/>
    <col min="11012" max="11012" width="2" style="158" customWidth="1"/>
    <col min="11013" max="11013" width="16.7109375" style="158" customWidth="1"/>
    <col min="11014" max="11014" width="1" style="158" customWidth="1"/>
    <col min="11015" max="11015" width="10.42578125" style="158" customWidth="1"/>
    <col min="11016" max="11016" width="11.42578125" style="158" customWidth="1"/>
    <col min="11017" max="11017" width="2.140625" style="158" customWidth="1"/>
    <col min="11018" max="11021" width="9.140625" style="158"/>
    <col min="11022" max="11022" width="69.7109375" style="158" customWidth="1"/>
    <col min="11023" max="11023" width="9.7109375" style="158" bestFit="1" customWidth="1"/>
    <col min="11024" max="11024" width="13.28515625" style="158" customWidth="1"/>
    <col min="11025" max="11025" width="14.42578125" style="158" customWidth="1"/>
    <col min="11026" max="11026" width="23.28515625" style="158" customWidth="1"/>
    <col min="11027" max="11264" width="9.140625" style="158"/>
    <col min="11265" max="11265" width="10.28515625" style="158" customWidth="1"/>
    <col min="11266" max="11266" width="53.28515625" style="158" customWidth="1"/>
    <col min="11267" max="11267" width="18.7109375" style="158" customWidth="1"/>
    <col min="11268" max="11268" width="2" style="158" customWidth="1"/>
    <col min="11269" max="11269" width="16.7109375" style="158" customWidth="1"/>
    <col min="11270" max="11270" width="1" style="158" customWidth="1"/>
    <col min="11271" max="11271" width="10.42578125" style="158" customWidth="1"/>
    <col min="11272" max="11272" width="11.42578125" style="158" customWidth="1"/>
    <col min="11273" max="11273" width="2.140625" style="158" customWidth="1"/>
    <col min="11274" max="11277" width="9.140625" style="158"/>
    <col min="11278" max="11278" width="69.7109375" style="158" customWidth="1"/>
    <col min="11279" max="11279" width="9.7109375" style="158" bestFit="1" customWidth="1"/>
    <col min="11280" max="11280" width="13.28515625" style="158" customWidth="1"/>
    <col min="11281" max="11281" width="14.42578125" style="158" customWidth="1"/>
    <col min="11282" max="11282" width="23.28515625" style="158" customWidth="1"/>
    <col min="11283" max="11520" width="9.140625" style="158"/>
    <col min="11521" max="11521" width="10.28515625" style="158" customWidth="1"/>
    <col min="11522" max="11522" width="53.28515625" style="158" customWidth="1"/>
    <col min="11523" max="11523" width="18.7109375" style="158" customWidth="1"/>
    <col min="11524" max="11524" width="2" style="158" customWidth="1"/>
    <col min="11525" max="11525" width="16.7109375" style="158" customWidth="1"/>
    <col min="11526" max="11526" width="1" style="158" customWidth="1"/>
    <col min="11527" max="11527" width="10.42578125" style="158" customWidth="1"/>
    <col min="11528" max="11528" width="11.42578125" style="158" customWidth="1"/>
    <col min="11529" max="11529" width="2.140625" style="158" customWidth="1"/>
    <col min="11530" max="11533" width="9.140625" style="158"/>
    <col min="11534" max="11534" width="69.7109375" style="158" customWidth="1"/>
    <col min="11535" max="11535" width="9.7109375" style="158" bestFit="1" customWidth="1"/>
    <col min="11536" max="11536" width="13.28515625" style="158" customWidth="1"/>
    <col min="11537" max="11537" width="14.42578125" style="158" customWidth="1"/>
    <col min="11538" max="11538" width="23.28515625" style="158" customWidth="1"/>
    <col min="11539" max="11776" width="9.140625" style="158"/>
    <col min="11777" max="11777" width="10.28515625" style="158" customWidth="1"/>
    <col min="11778" max="11778" width="53.28515625" style="158" customWidth="1"/>
    <col min="11779" max="11779" width="18.7109375" style="158" customWidth="1"/>
    <col min="11780" max="11780" width="2" style="158" customWidth="1"/>
    <col min="11781" max="11781" width="16.7109375" style="158" customWidth="1"/>
    <col min="11782" max="11782" width="1" style="158" customWidth="1"/>
    <col min="11783" max="11783" width="10.42578125" style="158" customWidth="1"/>
    <col min="11784" max="11784" width="11.42578125" style="158" customWidth="1"/>
    <col min="11785" max="11785" width="2.140625" style="158" customWidth="1"/>
    <col min="11786" max="11789" width="9.140625" style="158"/>
    <col min="11790" max="11790" width="69.7109375" style="158" customWidth="1"/>
    <col min="11791" max="11791" width="9.7109375" style="158" bestFit="1" customWidth="1"/>
    <col min="11792" max="11792" width="13.28515625" style="158" customWidth="1"/>
    <col min="11793" max="11793" width="14.42578125" style="158" customWidth="1"/>
    <col min="11794" max="11794" width="23.28515625" style="158" customWidth="1"/>
    <col min="11795" max="12032" width="9.140625" style="158"/>
    <col min="12033" max="12033" width="10.28515625" style="158" customWidth="1"/>
    <col min="12034" max="12034" width="53.28515625" style="158" customWidth="1"/>
    <col min="12035" max="12035" width="18.7109375" style="158" customWidth="1"/>
    <col min="12036" max="12036" width="2" style="158" customWidth="1"/>
    <col min="12037" max="12037" width="16.7109375" style="158" customWidth="1"/>
    <col min="12038" max="12038" width="1" style="158" customWidth="1"/>
    <col min="12039" max="12039" width="10.42578125" style="158" customWidth="1"/>
    <col min="12040" max="12040" width="11.42578125" style="158" customWidth="1"/>
    <col min="12041" max="12041" width="2.140625" style="158" customWidth="1"/>
    <col min="12042" max="12045" width="9.140625" style="158"/>
    <col min="12046" max="12046" width="69.7109375" style="158" customWidth="1"/>
    <col min="12047" max="12047" width="9.7109375" style="158" bestFit="1" customWidth="1"/>
    <col min="12048" max="12048" width="13.28515625" style="158" customWidth="1"/>
    <col min="12049" max="12049" width="14.42578125" style="158" customWidth="1"/>
    <col min="12050" max="12050" width="23.28515625" style="158" customWidth="1"/>
    <col min="12051" max="12288" width="9.140625" style="158"/>
    <col min="12289" max="12289" width="10.28515625" style="158" customWidth="1"/>
    <col min="12290" max="12290" width="53.28515625" style="158" customWidth="1"/>
    <col min="12291" max="12291" width="18.7109375" style="158" customWidth="1"/>
    <col min="12292" max="12292" width="2" style="158" customWidth="1"/>
    <col min="12293" max="12293" width="16.7109375" style="158" customWidth="1"/>
    <col min="12294" max="12294" width="1" style="158" customWidth="1"/>
    <col min="12295" max="12295" width="10.42578125" style="158" customWidth="1"/>
    <col min="12296" max="12296" width="11.42578125" style="158" customWidth="1"/>
    <col min="12297" max="12297" width="2.140625" style="158" customWidth="1"/>
    <col min="12298" max="12301" width="9.140625" style="158"/>
    <col min="12302" max="12302" width="69.7109375" style="158" customWidth="1"/>
    <col min="12303" max="12303" width="9.7109375" style="158" bestFit="1" customWidth="1"/>
    <col min="12304" max="12304" width="13.28515625" style="158" customWidth="1"/>
    <col min="12305" max="12305" width="14.42578125" style="158" customWidth="1"/>
    <col min="12306" max="12306" width="23.28515625" style="158" customWidth="1"/>
    <col min="12307" max="12544" width="9.140625" style="158"/>
    <col min="12545" max="12545" width="10.28515625" style="158" customWidth="1"/>
    <col min="12546" max="12546" width="53.28515625" style="158" customWidth="1"/>
    <col min="12547" max="12547" width="18.7109375" style="158" customWidth="1"/>
    <col min="12548" max="12548" width="2" style="158" customWidth="1"/>
    <col min="12549" max="12549" width="16.7109375" style="158" customWidth="1"/>
    <col min="12550" max="12550" width="1" style="158" customWidth="1"/>
    <col min="12551" max="12551" width="10.42578125" style="158" customWidth="1"/>
    <col min="12552" max="12552" width="11.42578125" style="158" customWidth="1"/>
    <col min="12553" max="12553" width="2.140625" style="158" customWidth="1"/>
    <col min="12554" max="12557" width="9.140625" style="158"/>
    <col min="12558" max="12558" width="69.7109375" style="158" customWidth="1"/>
    <col min="12559" max="12559" width="9.7109375" style="158" bestFit="1" customWidth="1"/>
    <col min="12560" max="12560" width="13.28515625" style="158" customWidth="1"/>
    <col min="12561" max="12561" width="14.42578125" style="158" customWidth="1"/>
    <col min="12562" max="12562" width="23.28515625" style="158" customWidth="1"/>
    <col min="12563" max="12800" width="9.140625" style="158"/>
    <col min="12801" max="12801" width="10.28515625" style="158" customWidth="1"/>
    <col min="12802" max="12802" width="53.28515625" style="158" customWidth="1"/>
    <col min="12803" max="12803" width="18.7109375" style="158" customWidth="1"/>
    <col min="12804" max="12804" width="2" style="158" customWidth="1"/>
    <col min="12805" max="12805" width="16.7109375" style="158" customWidth="1"/>
    <col min="12806" max="12806" width="1" style="158" customWidth="1"/>
    <col min="12807" max="12807" width="10.42578125" style="158" customWidth="1"/>
    <col min="12808" max="12808" width="11.42578125" style="158" customWidth="1"/>
    <col min="12809" max="12809" width="2.140625" style="158" customWidth="1"/>
    <col min="12810" max="12813" width="9.140625" style="158"/>
    <col min="12814" max="12814" width="69.7109375" style="158" customWidth="1"/>
    <col min="12815" max="12815" width="9.7109375" style="158" bestFit="1" customWidth="1"/>
    <col min="12816" max="12816" width="13.28515625" style="158" customWidth="1"/>
    <col min="12817" max="12817" width="14.42578125" style="158" customWidth="1"/>
    <col min="12818" max="12818" width="23.28515625" style="158" customWidth="1"/>
    <col min="12819" max="13056" width="9.140625" style="158"/>
    <col min="13057" max="13057" width="10.28515625" style="158" customWidth="1"/>
    <col min="13058" max="13058" width="53.28515625" style="158" customWidth="1"/>
    <col min="13059" max="13059" width="18.7109375" style="158" customWidth="1"/>
    <col min="13060" max="13060" width="2" style="158" customWidth="1"/>
    <col min="13061" max="13061" width="16.7109375" style="158" customWidth="1"/>
    <col min="13062" max="13062" width="1" style="158" customWidth="1"/>
    <col min="13063" max="13063" width="10.42578125" style="158" customWidth="1"/>
    <col min="13064" max="13064" width="11.42578125" style="158" customWidth="1"/>
    <col min="13065" max="13065" width="2.140625" style="158" customWidth="1"/>
    <col min="13066" max="13069" width="9.140625" style="158"/>
    <col min="13070" max="13070" width="69.7109375" style="158" customWidth="1"/>
    <col min="13071" max="13071" width="9.7109375" style="158" bestFit="1" customWidth="1"/>
    <col min="13072" max="13072" width="13.28515625" style="158" customWidth="1"/>
    <col min="13073" max="13073" width="14.42578125" style="158" customWidth="1"/>
    <col min="13074" max="13074" width="23.28515625" style="158" customWidth="1"/>
    <col min="13075" max="13312" width="9.140625" style="158"/>
    <col min="13313" max="13313" width="10.28515625" style="158" customWidth="1"/>
    <col min="13314" max="13314" width="53.28515625" style="158" customWidth="1"/>
    <col min="13315" max="13315" width="18.7109375" style="158" customWidth="1"/>
    <col min="13316" max="13316" width="2" style="158" customWidth="1"/>
    <col min="13317" max="13317" width="16.7109375" style="158" customWidth="1"/>
    <col min="13318" max="13318" width="1" style="158" customWidth="1"/>
    <col min="13319" max="13319" width="10.42578125" style="158" customWidth="1"/>
    <col min="13320" max="13320" width="11.42578125" style="158" customWidth="1"/>
    <col min="13321" max="13321" width="2.140625" style="158" customWidth="1"/>
    <col min="13322" max="13325" width="9.140625" style="158"/>
    <col min="13326" max="13326" width="69.7109375" style="158" customWidth="1"/>
    <col min="13327" max="13327" width="9.7109375" style="158" bestFit="1" customWidth="1"/>
    <col min="13328" max="13328" width="13.28515625" style="158" customWidth="1"/>
    <col min="13329" max="13329" width="14.42578125" style="158" customWidth="1"/>
    <col min="13330" max="13330" width="23.28515625" style="158" customWidth="1"/>
    <col min="13331" max="13568" width="9.140625" style="158"/>
    <col min="13569" max="13569" width="10.28515625" style="158" customWidth="1"/>
    <col min="13570" max="13570" width="53.28515625" style="158" customWidth="1"/>
    <col min="13571" max="13571" width="18.7109375" style="158" customWidth="1"/>
    <col min="13572" max="13572" width="2" style="158" customWidth="1"/>
    <col min="13573" max="13573" width="16.7109375" style="158" customWidth="1"/>
    <col min="13574" max="13574" width="1" style="158" customWidth="1"/>
    <col min="13575" max="13575" width="10.42578125" style="158" customWidth="1"/>
    <col min="13576" max="13576" width="11.42578125" style="158" customWidth="1"/>
    <col min="13577" max="13577" width="2.140625" style="158" customWidth="1"/>
    <col min="13578" max="13581" width="9.140625" style="158"/>
    <col min="13582" max="13582" width="69.7109375" style="158" customWidth="1"/>
    <col min="13583" max="13583" width="9.7109375" style="158" bestFit="1" customWidth="1"/>
    <col min="13584" max="13584" width="13.28515625" style="158" customWidth="1"/>
    <col min="13585" max="13585" width="14.42578125" style="158" customWidth="1"/>
    <col min="13586" max="13586" width="23.28515625" style="158" customWidth="1"/>
    <col min="13587" max="13824" width="9.140625" style="158"/>
    <col min="13825" max="13825" width="10.28515625" style="158" customWidth="1"/>
    <col min="13826" max="13826" width="53.28515625" style="158" customWidth="1"/>
    <col min="13827" max="13827" width="18.7109375" style="158" customWidth="1"/>
    <col min="13828" max="13828" width="2" style="158" customWidth="1"/>
    <col min="13829" max="13829" width="16.7109375" style="158" customWidth="1"/>
    <col min="13830" max="13830" width="1" style="158" customWidth="1"/>
    <col min="13831" max="13831" width="10.42578125" style="158" customWidth="1"/>
    <col min="13832" max="13832" width="11.42578125" style="158" customWidth="1"/>
    <col min="13833" max="13833" width="2.140625" style="158" customWidth="1"/>
    <col min="13834" max="13837" width="9.140625" style="158"/>
    <col min="13838" max="13838" width="69.7109375" style="158" customWidth="1"/>
    <col min="13839" max="13839" width="9.7109375" style="158" bestFit="1" customWidth="1"/>
    <col min="13840" max="13840" width="13.28515625" style="158" customWidth="1"/>
    <col min="13841" max="13841" width="14.42578125" style="158" customWidth="1"/>
    <col min="13842" max="13842" width="23.28515625" style="158" customWidth="1"/>
    <col min="13843" max="14080" width="9.140625" style="158"/>
    <col min="14081" max="14081" width="10.28515625" style="158" customWidth="1"/>
    <col min="14082" max="14082" width="53.28515625" style="158" customWidth="1"/>
    <col min="14083" max="14083" width="18.7109375" style="158" customWidth="1"/>
    <col min="14084" max="14084" width="2" style="158" customWidth="1"/>
    <col min="14085" max="14085" width="16.7109375" style="158" customWidth="1"/>
    <col min="14086" max="14086" width="1" style="158" customWidth="1"/>
    <col min="14087" max="14087" width="10.42578125" style="158" customWidth="1"/>
    <col min="14088" max="14088" width="11.42578125" style="158" customWidth="1"/>
    <col min="14089" max="14089" width="2.140625" style="158" customWidth="1"/>
    <col min="14090" max="14093" width="9.140625" style="158"/>
    <col min="14094" max="14094" width="69.7109375" style="158" customWidth="1"/>
    <col min="14095" max="14095" width="9.7109375" style="158" bestFit="1" customWidth="1"/>
    <col min="14096" max="14096" width="13.28515625" style="158" customWidth="1"/>
    <col min="14097" max="14097" width="14.42578125" style="158" customWidth="1"/>
    <col min="14098" max="14098" width="23.28515625" style="158" customWidth="1"/>
    <col min="14099" max="14336" width="9.140625" style="158"/>
    <col min="14337" max="14337" width="10.28515625" style="158" customWidth="1"/>
    <col min="14338" max="14338" width="53.28515625" style="158" customWidth="1"/>
    <col min="14339" max="14339" width="18.7109375" style="158" customWidth="1"/>
    <col min="14340" max="14340" width="2" style="158" customWidth="1"/>
    <col min="14341" max="14341" width="16.7109375" style="158" customWidth="1"/>
    <col min="14342" max="14342" width="1" style="158" customWidth="1"/>
    <col min="14343" max="14343" width="10.42578125" style="158" customWidth="1"/>
    <col min="14344" max="14344" width="11.42578125" style="158" customWidth="1"/>
    <col min="14345" max="14345" width="2.140625" style="158" customWidth="1"/>
    <col min="14346" max="14349" width="9.140625" style="158"/>
    <col min="14350" max="14350" width="69.7109375" style="158" customWidth="1"/>
    <col min="14351" max="14351" width="9.7109375" style="158" bestFit="1" customWidth="1"/>
    <col min="14352" max="14352" width="13.28515625" style="158" customWidth="1"/>
    <col min="14353" max="14353" width="14.42578125" style="158" customWidth="1"/>
    <col min="14354" max="14354" width="23.28515625" style="158" customWidth="1"/>
    <col min="14355" max="14592" width="9.140625" style="158"/>
    <col min="14593" max="14593" width="10.28515625" style="158" customWidth="1"/>
    <col min="14594" max="14594" width="53.28515625" style="158" customWidth="1"/>
    <col min="14595" max="14595" width="18.7109375" style="158" customWidth="1"/>
    <col min="14596" max="14596" width="2" style="158" customWidth="1"/>
    <col min="14597" max="14597" width="16.7109375" style="158" customWidth="1"/>
    <col min="14598" max="14598" width="1" style="158" customWidth="1"/>
    <col min="14599" max="14599" width="10.42578125" style="158" customWidth="1"/>
    <col min="14600" max="14600" width="11.42578125" style="158" customWidth="1"/>
    <col min="14601" max="14601" width="2.140625" style="158" customWidth="1"/>
    <col min="14602" max="14605" width="9.140625" style="158"/>
    <col min="14606" max="14606" width="69.7109375" style="158" customWidth="1"/>
    <col min="14607" max="14607" width="9.7109375" style="158" bestFit="1" customWidth="1"/>
    <col min="14608" max="14608" width="13.28515625" style="158" customWidth="1"/>
    <col min="14609" max="14609" width="14.42578125" style="158" customWidth="1"/>
    <col min="14610" max="14610" width="23.28515625" style="158" customWidth="1"/>
    <col min="14611" max="14848" width="9.140625" style="158"/>
    <col min="14849" max="14849" width="10.28515625" style="158" customWidth="1"/>
    <col min="14850" max="14850" width="53.28515625" style="158" customWidth="1"/>
    <col min="14851" max="14851" width="18.7109375" style="158" customWidth="1"/>
    <col min="14852" max="14852" width="2" style="158" customWidth="1"/>
    <col min="14853" max="14853" width="16.7109375" style="158" customWidth="1"/>
    <col min="14854" max="14854" width="1" style="158" customWidth="1"/>
    <col min="14855" max="14855" width="10.42578125" style="158" customWidth="1"/>
    <col min="14856" max="14856" width="11.42578125" style="158" customWidth="1"/>
    <col min="14857" max="14857" width="2.140625" style="158" customWidth="1"/>
    <col min="14858" max="14861" width="9.140625" style="158"/>
    <col min="14862" max="14862" width="69.7109375" style="158" customWidth="1"/>
    <col min="14863" max="14863" width="9.7109375" style="158" bestFit="1" customWidth="1"/>
    <col min="14864" max="14864" width="13.28515625" style="158" customWidth="1"/>
    <col min="14865" max="14865" width="14.42578125" style="158" customWidth="1"/>
    <col min="14866" max="14866" width="23.28515625" style="158" customWidth="1"/>
    <col min="14867" max="15104" width="9.140625" style="158"/>
    <col min="15105" max="15105" width="10.28515625" style="158" customWidth="1"/>
    <col min="15106" max="15106" width="53.28515625" style="158" customWidth="1"/>
    <col min="15107" max="15107" width="18.7109375" style="158" customWidth="1"/>
    <col min="15108" max="15108" width="2" style="158" customWidth="1"/>
    <col min="15109" max="15109" width="16.7109375" style="158" customWidth="1"/>
    <col min="15110" max="15110" width="1" style="158" customWidth="1"/>
    <col min="15111" max="15111" width="10.42578125" style="158" customWidth="1"/>
    <col min="15112" max="15112" width="11.42578125" style="158" customWidth="1"/>
    <col min="15113" max="15113" width="2.140625" style="158" customWidth="1"/>
    <col min="15114" max="15117" width="9.140625" style="158"/>
    <col min="15118" max="15118" width="69.7109375" style="158" customWidth="1"/>
    <col min="15119" max="15119" width="9.7109375" style="158" bestFit="1" customWidth="1"/>
    <col min="15120" max="15120" width="13.28515625" style="158" customWidth="1"/>
    <col min="15121" max="15121" width="14.42578125" style="158" customWidth="1"/>
    <col min="15122" max="15122" width="23.28515625" style="158" customWidth="1"/>
    <col min="15123" max="15360" width="9.140625" style="158"/>
    <col min="15361" max="15361" width="10.28515625" style="158" customWidth="1"/>
    <col min="15362" max="15362" width="53.28515625" style="158" customWidth="1"/>
    <col min="15363" max="15363" width="18.7109375" style="158" customWidth="1"/>
    <col min="15364" max="15364" width="2" style="158" customWidth="1"/>
    <col min="15365" max="15365" width="16.7109375" style="158" customWidth="1"/>
    <col min="15366" max="15366" width="1" style="158" customWidth="1"/>
    <col min="15367" max="15367" width="10.42578125" style="158" customWidth="1"/>
    <col min="15368" max="15368" width="11.42578125" style="158" customWidth="1"/>
    <col min="15369" max="15369" width="2.140625" style="158" customWidth="1"/>
    <col min="15370" max="15373" width="9.140625" style="158"/>
    <col min="15374" max="15374" width="69.7109375" style="158" customWidth="1"/>
    <col min="15375" max="15375" width="9.7109375" style="158" bestFit="1" customWidth="1"/>
    <col min="15376" max="15376" width="13.28515625" style="158" customWidth="1"/>
    <col min="15377" max="15377" width="14.42578125" style="158" customWidth="1"/>
    <col min="15378" max="15378" width="23.28515625" style="158" customWidth="1"/>
    <col min="15379" max="15616" width="9.140625" style="158"/>
    <col min="15617" max="15617" width="10.28515625" style="158" customWidth="1"/>
    <col min="15618" max="15618" width="53.28515625" style="158" customWidth="1"/>
    <col min="15619" max="15619" width="18.7109375" style="158" customWidth="1"/>
    <col min="15620" max="15620" width="2" style="158" customWidth="1"/>
    <col min="15621" max="15621" width="16.7109375" style="158" customWidth="1"/>
    <col min="15622" max="15622" width="1" style="158" customWidth="1"/>
    <col min="15623" max="15623" width="10.42578125" style="158" customWidth="1"/>
    <col min="15624" max="15624" width="11.42578125" style="158" customWidth="1"/>
    <col min="15625" max="15625" width="2.140625" style="158" customWidth="1"/>
    <col min="15626" max="15629" width="9.140625" style="158"/>
    <col min="15630" max="15630" width="69.7109375" style="158" customWidth="1"/>
    <col min="15631" max="15631" width="9.7109375" style="158" bestFit="1" customWidth="1"/>
    <col min="15632" max="15632" width="13.28515625" style="158" customWidth="1"/>
    <col min="15633" max="15633" width="14.42578125" style="158" customWidth="1"/>
    <col min="15634" max="15634" width="23.28515625" style="158" customWidth="1"/>
    <col min="15635" max="15872" width="9.140625" style="158"/>
    <col min="15873" max="15873" width="10.28515625" style="158" customWidth="1"/>
    <col min="15874" max="15874" width="53.28515625" style="158" customWidth="1"/>
    <col min="15875" max="15875" width="18.7109375" style="158" customWidth="1"/>
    <col min="15876" max="15876" width="2" style="158" customWidth="1"/>
    <col min="15877" max="15877" width="16.7109375" style="158" customWidth="1"/>
    <col min="15878" max="15878" width="1" style="158" customWidth="1"/>
    <col min="15879" max="15879" width="10.42578125" style="158" customWidth="1"/>
    <col min="15880" max="15880" width="11.42578125" style="158" customWidth="1"/>
    <col min="15881" max="15881" width="2.140625" style="158" customWidth="1"/>
    <col min="15882" max="15885" width="9.140625" style="158"/>
    <col min="15886" max="15886" width="69.7109375" style="158" customWidth="1"/>
    <col min="15887" max="15887" width="9.7109375" style="158" bestFit="1" customWidth="1"/>
    <col min="15888" max="15888" width="13.28515625" style="158" customWidth="1"/>
    <col min="15889" max="15889" width="14.42578125" style="158" customWidth="1"/>
    <col min="15890" max="15890" width="23.28515625" style="158" customWidth="1"/>
    <col min="15891" max="16128" width="9.140625" style="158"/>
    <col min="16129" max="16129" width="10.28515625" style="158" customWidth="1"/>
    <col min="16130" max="16130" width="53.28515625" style="158" customWidth="1"/>
    <col min="16131" max="16131" width="18.7109375" style="158" customWidth="1"/>
    <col min="16132" max="16132" width="2" style="158" customWidth="1"/>
    <col min="16133" max="16133" width="16.7109375" style="158" customWidth="1"/>
    <col min="16134" max="16134" width="1" style="158" customWidth="1"/>
    <col min="16135" max="16135" width="10.42578125" style="158" customWidth="1"/>
    <col min="16136" max="16136" width="11.42578125" style="158" customWidth="1"/>
    <col min="16137" max="16137" width="2.140625" style="158" customWidth="1"/>
    <col min="16138" max="16141" width="9.140625" style="158"/>
    <col min="16142" max="16142" width="69.7109375" style="158" customWidth="1"/>
    <col min="16143" max="16143" width="9.7109375" style="158" bestFit="1" customWidth="1"/>
    <col min="16144" max="16144" width="13.28515625" style="158" customWidth="1"/>
    <col min="16145" max="16145" width="14.42578125" style="158" customWidth="1"/>
    <col min="16146" max="16146" width="23.28515625" style="158" customWidth="1"/>
    <col min="16147" max="16384" width="9.140625" style="158"/>
  </cols>
  <sheetData>
    <row r="1" spans="1:51" ht="23.25">
      <c r="A1" s="410" t="s">
        <v>1</v>
      </c>
      <c r="B1" s="411"/>
      <c r="C1" s="411"/>
      <c r="D1" s="411"/>
      <c r="E1" s="154"/>
      <c r="F1" s="154"/>
      <c r="G1" s="154"/>
      <c r="H1" s="155"/>
      <c r="I1" s="156"/>
      <c r="J1" s="156"/>
      <c r="K1" s="156"/>
      <c r="L1" s="156"/>
      <c r="M1" s="157"/>
    </row>
    <row r="2" spans="1:51" ht="18">
      <c r="A2" s="412" t="s">
        <v>41</v>
      </c>
      <c r="B2" s="413"/>
      <c r="C2" s="413"/>
      <c r="D2" s="413"/>
      <c r="E2" s="159"/>
      <c r="F2" s="159"/>
      <c r="G2" s="159"/>
      <c r="H2" s="160"/>
      <c r="I2" s="159"/>
      <c r="J2" s="159"/>
      <c r="K2" s="159"/>
      <c r="L2" s="159"/>
      <c r="M2" s="157"/>
    </row>
    <row r="3" spans="1:51" ht="15.75">
      <c r="A3" s="414" t="s">
        <v>3</v>
      </c>
      <c r="B3" s="415"/>
      <c r="C3" s="415"/>
      <c r="D3" s="415"/>
      <c r="E3" s="161"/>
      <c r="F3" s="161"/>
      <c r="G3" s="161"/>
      <c r="H3" s="162"/>
      <c r="I3" s="161"/>
      <c r="J3" s="161"/>
      <c r="K3" s="161"/>
      <c r="L3" s="161"/>
      <c r="M3" s="157"/>
    </row>
    <row r="4" spans="1:51">
      <c r="A4" s="163"/>
      <c r="B4" s="164"/>
      <c r="C4" s="164"/>
      <c r="D4" s="164"/>
      <c r="E4" s="164"/>
      <c r="F4" s="164"/>
      <c r="G4" s="164"/>
      <c r="H4" s="165"/>
      <c r="I4" s="157"/>
      <c r="J4" s="157"/>
      <c r="K4" s="157"/>
      <c r="L4" s="157"/>
      <c r="M4" s="157"/>
    </row>
    <row r="5" spans="1:51" ht="15.75">
      <c r="A5" s="166" t="s">
        <v>4</v>
      </c>
      <c r="B5" s="167"/>
      <c r="C5" s="168"/>
      <c r="D5" s="169"/>
      <c r="E5" s="170" t="s">
        <v>5</v>
      </c>
      <c r="F5" s="164"/>
      <c r="G5" s="164"/>
      <c r="H5" s="165"/>
      <c r="I5" s="157"/>
      <c r="J5" s="157"/>
      <c r="K5" s="157"/>
      <c r="L5" s="170"/>
      <c r="M5" s="157"/>
    </row>
    <row r="6" spans="1:51" ht="35.25" customHeight="1">
      <c r="A6" s="416" t="str">
        <f>IHAC!A5:C5</f>
        <v>INTERLIGAÇÃO DAS SUBESTAÇÕES DO PAF 5 E DO INSTITUTO DE HUMANIDADES, ARTES E CIÊNCIAS (IHAC)</v>
      </c>
      <c r="B6" s="417"/>
      <c r="C6" s="417"/>
      <c r="D6" s="171"/>
      <c r="E6" s="294" t="str">
        <f>IHAC!D5</f>
        <v>JANEIRO/2021</v>
      </c>
      <c r="F6" s="171"/>
      <c r="G6" s="171"/>
      <c r="H6" s="173"/>
      <c r="I6" s="171"/>
      <c r="J6" s="171"/>
      <c r="K6" s="157"/>
      <c r="L6" s="172"/>
      <c r="M6" s="157"/>
    </row>
    <row r="7" spans="1:51" ht="15.75">
      <c r="A7" s="418" t="s">
        <v>6</v>
      </c>
      <c r="B7" s="419"/>
      <c r="C7" s="419"/>
      <c r="D7" s="169"/>
      <c r="E7" s="174" t="s">
        <v>42</v>
      </c>
      <c r="F7" s="164"/>
      <c r="G7" s="408"/>
      <c r="H7" s="409"/>
      <c r="I7" s="157"/>
      <c r="J7" s="157"/>
      <c r="K7" s="157"/>
      <c r="L7" s="174"/>
      <c r="M7" s="85"/>
    </row>
    <row r="8" spans="1:51" ht="17.25" thickBot="1">
      <c r="A8" s="420" t="str">
        <f>IHAC!A7:C7</f>
        <v>Campus Universitário da Federação, Salvador, Bahia.</v>
      </c>
      <c r="B8" s="421"/>
      <c r="C8" s="421"/>
      <c r="D8" s="175"/>
      <c r="E8" s="176">
        <f>IHAC!D7</f>
        <v>20</v>
      </c>
      <c r="F8" s="177"/>
      <c r="G8" s="178"/>
      <c r="H8" s="179"/>
      <c r="I8" s="180"/>
      <c r="J8" s="180"/>
      <c r="K8" s="157"/>
      <c r="L8" s="181"/>
      <c r="M8" s="157"/>
    </row>
    <row r="9" spans="1:51" ht="15" thickBot="1">
      <c r="A9" s="157"/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</row>
    <row r="10" spans="1:51" s="192" customFormat="1" ht="14.25" customHeight="1">
      <c r="A10" s="422" t="s">
        <v>43</v>
      </c>
      <c r="B10" s="423"/>
      <c r="C10" s="423"/>
      <c r="D10" s="423"/>
      <c r="E10" s="424"/>
      <c r="F10" s="182"/>
      <c r="G10" s="183"/>
      <c r="H10" s="184"/>
      <c r="I10" s="185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7"/>
      <c r="U10" s="188"/>
      <c r="V10" s="187"/>
      <c r="W10" s="187"/>
      <c r="X10" s="187"/>
      <c r="Y10" s="187"/>
      <c r="Z10" s="189"/>
      <c r="AA10" s="187"/>
      <c r="AB10" s="187"/>
      <c r="AC10" s="187"/>
      <c r="AD10" s="187"/>
      <c r="AE10" s="428"/>
      <c r="AF10" s="187"/>
      <c r="AG10" s="187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1"/>
    </row>
    <row r="11" spans="1:51" s="192" customFormat="1" ht="14.25" customHeight="1" thickBot="1">
      <c r="A11" s="425"/>
      <c r="B11" s="426"/>
      <c r="C11" s="426"/>
      <c r="D11" s="426"/>
      <c r="E11" s="427"/>
      <c r="F11" s="182"/>
      <c r="G11" s="193"/>
      <c r="H11" s="194"/>
      <c r="I11" s="185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7"/>
      <c r="U11" s="188"/>
      <c r="V11" s="187"/>
      <c r="W11" s="187"/>
      <c r="X11" s="187"/>
      <c r="Y11" s="187"/>
      <c r="Z11" s="189"/>
      <c r="AA11" s="187"/>
      <c r="AB11" s="187"/>
      <c r="AC11" s="187"/>
      <c r="AD11" s="187"/>
      <c r="AE11" s="428"/>
      <c r="AF11" s="187"/>
      <c r="AG11" s="187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1"/>
    </row>
    <row r="12" spans="1:51" s="192" customFormat="1" ht="4.5" customHeight="1" thickBot="1">
      <c r="A12" s="195"/>
      <c r="B12" s="196"/>
      <c r="C12" s="196"/>
      <c r="D12" s="196"/>
      <c r="E12" s="197"/>
      <c r="F12" s="198"/>
      <c r="G12" s="199"/>
      <c r="H12" s="194"/>
      <c r="I12" s="185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7"/>
      <c r="U12" s="188"/>
      <c r="V12" s="187"/>
      <c r="W12" s="187"/>
      <c r="X12" s="187"/>
      <c r="Y12" s="187"/>
      <c r="Z12" s="189"/>
      <c r="AA12" s="187"/>
      <c r="AB12" s="187"/>
      <c r="AC12" s="187"/>
      <c r="AD12" s="187"/>
      <c r="AE12" s="428"/>
      <c r="AF12" s="187"/>
      <c r="AG12" s="187"/>
      <c r="AH12" s="190"/>
      <c r="AI12" s="190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190"/>
      <c r="AW12" s="190"/>
      <c r="AX12" s="190"/>
      <c r="AY12" s="191"/>
    </row>
    <row r="13" spans="1:51" s="192" customFormat="1" ht="27" customHeight="1" thickBot="1">
      <c r="A13" s="429" t="str">
        <f>A6</f>
        <v>INTERLIGAÇÃO DAS SUBESTAÇÕES DO PAF 5 E DO INSTITUTO DE HUMANIDADES, ARTES E CIÊNCIAS (IHAC)</v>
      </c>
      <c r="B13" s="430"/>
      <c r="C13" s="431" t="s">
        <v>44</v>
      </c>
      <c r="D13" s="432"/>
      <c r="E13" s="200">
        <v>43789.59689872685</v>
      </c>
      <c r="F13" s="201"/>
      <c r="G13" s="202"/>
      <c r="H13" s="203"/>
      <c r="I13" s="185"/>
      <c r="J13" s="186"/>
      <c r="K13" s="186"/>
      <c r="L13" s="204"/>
      <c r="M13" s="433"/>
      <c r="N13" s="433"/>
      <c r="O13" s="433"/>
      <c r="P13" s="186"/>
      <c r="Q13" s="186"/>
      <c r="R13" s="186"/>
      <c r="S13" s="186"/>
      <c r="T13" s="186"/>
      <c r="U13" s="205"/>
      <c r="V13" s="206"/>
      <c r="W13" s="207"/>
      <c r="X13" s="208"/>
      <c r="Y13" s="209"/>
      <c r="Z13" s="210"/>
      <c r="AA13" s="211"/>
      <c r="AB13" s="212"/>
      <c r="AC13" s="212"/>
      <c r="AD13" s="212"/>
      <c r="AE13" s="428"/>
      <c r="AF13" s="211"/>
      <c r="AG13" s="186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  <c r="AW13" s="190"/>
      <c r="AX13" s="190"/>
      <c r="AY13" s="191"/>
    </row>
    <row r="14" spans="1:51" s="192" customFormat="1" ht="14.25" customHeight="1" thickBot="1">
      <c r="A14" s="213" t="s">
        <v>45</v>
      </c>
      <c r="B14" s="214"/>
      <c r="C14" s="431" t="s">
        <v>46</v>
      </c>
      <c r="D14" s="432"/>
      <c r="E14" s="215" t="str">
        <f>E6</f>
        <v>JANEIRO/2021</v>
      </c>
      <c r="F14" s="216"/>
      <c r="G14" s="217"/>
      <c r="H14" s="218"/>
      <c r="I14" s="185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205"/>
      <c r="V14" s="206"/>
      <c r="W14" s="207"/>
      <c r="X14" s="208"/>
      <c r="Y14" s="219"/>
      <c r="Z14" s="220"/>
      <c r="AA14" s="221"/>
      <c r="AB14" s="222"/>
      <c r="AC14" s="222"/>
      <c r="AD14" s="222"/>
      <c r="AE14" s="428"/>
      <c r="AF14" s="221"/>
      <c r="AG14" s="186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90"/>
      <c r="AY14" s="191"/>
    </row>
    <row r="15" spans="1:51" s="224" customFormat="1" ht="13.5" thickBot="1">
      <c r="A15" s="436"/>
      <c r="B15" s="436"/>
      <c r="C15" s="436"/>
      <c r="D15" s="436"/>
      <c r="E15" s="436"/>
      <c r="F15" s="436"/>
      <c r="G15" s="436"/>
      <c r="H15" s="436"/>
      <c r="I15" s="223"/>
    </row>
    <row r="16" spans="1:51" ht="15.75" thickBot="1">
      <c r="A16" s="437" t="s">
        <v>47</v>
      </c>
      <c r="B16" s="438"/>
      <c r="C16" s="438"/>
      <c r="D16" s="438"/>
      <c r="E16" s="438"/>
      <c r="F16" s="438"/>
      <c r="G16" s="438"/>
      <c r="H16" s="439"/>
    </row>
    <row r="17" spans="1:18" ht="3.75" customHeight="1" thickBot="1">
      <c r="A17" s="225"/>
      <c r="B17" s="226"/>
      <c r="C17" s="226"/>
      <c r="D17" s="226"/>
      <c r="E17" s="226"/>
      <c r="F17" s="227"/>
      <c r="G17" s="227"/>
      <c r="H17" s="228"/>
    </row>
    <row r="18" spans="1:18" ht="15.75" thickBot="1">
      <c r="A18" s="437"/>
      <c r="B18" s="438"/>
      <c r="C18" s="439"/>
      <c r="D18" s="226"/>
      <c r="E18" s="440" t="s">
        <v>48</v>
      </c>
      <c r="F18" s="441"/>
      <c r="G18" s="442"/>
      <c r="H18" s="443"/>
    </row>
    <row r="19" spans="1:18" ht="22.5" customHeight="1">
      <c r="A19" s="448" t="s">
        <v>7</v>
      </c>
      <c r="B19" s="450" t="s">
        <v>49</v>
      </c>
      <c r="C19" s="452" t="s">
        <v>50</v>
      </c>
      <c r="D19" s="229"/>
      <c r="E19" s="444"/>
      <c r="F19" s="445"/>
      <c r="G19" s="446"/>
      <c r="H19" s="447"/>
      <c r="N19" s="230"/>
      <c r="O19" s="231"/>
      <c r="P19" s="232"/>
      <c r="Q19" s="233"/>
      <c r="R19" s="233"/>
    </row>
    <row r="20" spans="1:18" ht="18.75" thickBot="1">
      <c r="A20" s="449"/>
      <c r="B20" s="451"/>
      <c r="C20" s="453"/>
      <c r="D20" s="229"/>
      <c r="E20" s="234" t="s">
        <v>51</v>
      </c>
      <c r="F20" s="454" t="s">
        <v>52</v>
      </c>
      <c r="G20" s="455"/>
      <c r="H20" s="235" t="s">
        <v>53</v>
      </c>
      <c r="N20" s="230"/>
      <c r="O20" s="231"/>
      <c r="P20" s="232"/>
      <c r="Q20" s="233"/>
      <c r="R20" s="233"/>
    </row>
    <row r="21" spans="1:18" ht="3" customHeight="1" thickBot="1">
      <c r="A21" s="456"/>
      <c r="B21" s="457"/>
      <c r="C21" s="457"/>
      <c r="D21" s="236"/>
      <c r="E21" s="236"/>
      <c r="F21" s="227"/>
      <c r="G21" s="227"/>
      <c r="H21" s="228"/>
      <c r="N21" s="230"/>
      <c r="O21" s="237"/>
      <c r="P21" s="238"/>
      <c r="Q21" s="238"/>
      <c r="R21" s="238"/>
    </row>
    <row r="22" spans="1:18" ht="18">
      <c r="A22" s="239" t="s">
        <v>54</v>
      </c>
      <c r="B22" s="458" t="s">
        <v>55</v>
      </c>
      <c r="C22" s="459"/>
      <c r="D22" s="240"/>
      <c r="E22" s="241"/>
      <c r="F22" s="460"/>
      <c r="G22" s="461"/>
      <c r="H22" s="242"/>
      <c r="N22" s="238"/>
      <c r="O22" s="237"/>
      <c r="P22" s="243"/>
      <c r="Q22" s="238"/>
      <c r="R22" s="238"/>
    </row>
    <row r="23" spans="1:18" ht="18">
      <c r="A23" s="244" t="s">
        <v>56</v>
      </c>
      <c r="B23" s="245" t="s">
        <v>57</v>
      </c>
      <c r="C23" s="246">
        <v>0.01</v>
      </c>
      <c r="D23" s="247"/>
      <c r="E23" s="248">
        <v>8.0000000000000002E-3</v>
      </c>
      <c r="F23" s="434">
        <v>8.0000000000000002E-3</v>
      </c>
      <c r="G23" s="435"/>
      <c r="H23" s="249">
        <v>0.01</v>
      </c>
      <c r="N23" s="238"/>
      <c r="O23" s="250"/>
      <c r="P23" s="251"/>
      <c r="Q23" s="252"/>
      <c r="R23" s="253"/>
    </row>
    <row r="24" spans="1:18" ht="18">
      <c r="A24" s="244" t="s">
        <v>58</v>
      </c>
      <c r="B24" s="245" t="s">
        <v>59</v>
      </c>
      <c r="C24" s="246">
        <v>1.23E-2</v>
      </c>
      <c r="D24" s="247"/>
      <c r="E24" s="248">
        <v>9.7000000000000003E-3</v>
      </c>
      <c r="F24" s="434">
        <v>1.2699999999999999E-2</v>
      </c>
      <c r="G24" s="435"/>
      <c r="H24" s="249">
        <v>1.2699999999999999E-2</v>
      </c>
      <c r="N24" s="238"/>
      <c r="O24" s="250"/>
      <c r="P24" s="251"/>
      <c r="Q24" s="254"/>
      <c r="R24" s="253"/>
    </row>
    <row r="25" spans="1:18" ht="18">
      <c r="A25" s="244" t="s">
        <v>60</v>
      </c>
      <c r="B25" s="245" t="s">
        <v>61</v>
      </c>
      <c r="C25" s="246">
        <v>1.2999999999999999E-2</v>
      </c>
      <c r="D25" s="247"/>
      <c r="E25" s="248">
        <v>5.8999999999999999E-3</v>
      </c>
      <c r="F25" s="434">
        <v>1.23E-2</v>
      </c>
      <c r="G25" s="435"/>
      <c r="H25" s="249">
        <v>1.3899999999999999E-2</v>
      </c>
      <c r="N25" s="238"/>
      <c r="O25" s="250"/>
      <c r="P25" s="251"/>
      <c r="Q25" s="254"/>
      <c r="R25" s="253"/>
    </row>
    <row r="26" spans="1:18" ht="18">
      <c r="A26" s="244" t="s">
        <v>62</v>
      </c>
      <c r="B26" s="245" t="s">
        <v>63</v>
      </c>
      <c r="C26" s="246">
        <v>0.05</v>
      </c>
      <c r="D26" s="247"/>
      <c r="E26" s="248">
        <v>0.03</v>
      </c>
      <c r="F26" s="434">
        <v>0.04</v>
      </c>
      <c r="G26" s="435"/>
      <c r="H26" s="249">
        <v>5.5E-2</v>
      </c>
      <c r="N26" s="238"/>
      <c r="O26" s="250"/>
      <c r="P26" s="251"/>
      <c r="Q26" s="254"/>
      <c r="R26" s="253"/>
    </row>
    <row r="27" spans="1:18" ht="18.75" thickBot="1">
      <c r="A27" s="462" t="s">
        <v>64</v>
      </c>
      <c r="B27" s="463"/>
      <c r="C27" s="255">
        <f>SUM(C23:C26)</f>
        <v>8.5300000000000001E-2</v>
      </c>
      <c r="D27" s="256"/>
      <c r="E27" s="257"/>
      <c r="F27" s="464"/>
      <c r="G27" s="465"/>
      <c r="H27" s="258"/>
      <c r="N27" s="238"/>
      <c r="O27" s="250"/>
      <c r="P27" s="251"/>
      <c r="Q27" s="254"/>
      <c r="R27" s="253"/>
    </row>
    <row r="28" spans="1:18" ht="3" customHeight="1" thickBot="1">
      <c r="A28" s="466"/>
      <c r="B28" s="467"/>
      <c r="C28" s="467"/>
      <c r="D28" s="259"/>
      <c r="E28" s="247"/>
      <c r="F28" s="247"/>
      <c r="G28" s="247"/>
      <c r="H28" s="260"/>
      <c r="N28" s="261"/>
      <c r="O28" s="261"/>
      <c r="P28" s="251"/>
      <c r="Q28" s="254"/>
      <c r="R28" s="262"/>
    </row>
    <row r="29" spans="1:18" ht="15" customHeight="1">
      <c r="A29" s="239" t="s">
        <v>65</v>
      </c>
      <c r="B29" s="458" t="s">
        <v>66</v>
      </c>
      <c r="C29" s="459"/>
      <c r="D29" s="240"/>
      <c r="E29" s="263"/>
      <c r="F29" s="468"/>
      <c r="G29" s="469"/>
      <c r="H29" s="264"/>
      <c r="N29" s="261"/>
      <c r="O29" s="261"/>
      <c r="P29" s="251"/>
      <c r="Q29" s="254"/>
      <c r="R29" s="262"/>
    </row>
    <row r="30" spans="1:18" ht="15" customHeight="1">
      <c r="A30" s="244" t="s">
        <v>67</v>
      </c>
      <c r="B30" s="245" t="s">
        <v>68</v>
      </c>
      <c r="C30" s="246">
        <v>0.08</v>
      </c>
      <c r="D30" s="247"/>
      <c r="E30" s="248">
        <v>6.1600000000000002E-2</v>
      </c>
      <c r="F30" s="434">
        <v>7.3999999999999996E-2</v>
      </c>
      <c r="G30" s="435"/>
      <c r="H30" s="249">
        <v>8.9599999999999999E-2</v>
      </c>
      <c r="N30" s="261"/>
      <c r="O30" s="261"/>
      <c r="P30" s="251"/>
      <c r="Q30" s="254"/>
      <c r="R30" s="262"/>
    </row>
    <row r="31" spans="1:18" ht="15" customHeight="1" thickBot="1">
      <c r="A31" s="462" t="s">
        <v>69</v>
      </c>
      <c r="B31" s="463"/>
      <c r="C31" s="255">
        <f>SUM(C30)</f>
        <v>0.08</v>
      </c>
      <c r="D31" s="256"/>
      <c r="E31" s="257"/>
      <c r="F31" s="464"/>
      <c r="G31" s="465"/>
      <c r="H31" s="258"/>
      <c r="N31" s="238"/>
      <c r="O31" s="261"/>
      <c r="P31" s="251"/>
      <c r="Q31" s="254"/>
      <c r="R31" s="262"/>
    </row>
    <row r="32" spans="1:18" ht="3" customHeight="1" thickBot="1">
      <c r="A32" s="466"/>
      <c r="B32" s="467"/>
      <c r="C32" s="467"/>
      <c r="D32" s="259"/>
      <c r="E32" s="247"/>
      <c r="F32" s="247"/>
      <c r="G32" s="247"/>
      <c r="H32" s="260"/>
      <c r="N32" s="238"/>
      <c r="O32" s="250"/>
      <c r="P32" s="251"/>
      <c r="Q32" s="254"/>
      <c r="R32" s="265"/>
    </row>
    <row r="33" spans="1:18" ht="15" customHeight="1">
      <c r="A33" s="239" t="s">
        <v>70</v>
      </c>
      <c r="B33" s="458" t="s">
        <v>71</v>
      </c>
      <c r="C33" s="459"/>
      <c r="D33" s="240"/>
      <c r="E33" s="470" t="s">
        <v>72</v>
      </c>
      <c r="F33" s="471"/>
      <c r="G33" s="471"/>
      <c r="H33" s="472"/>
      <c r="N33" s="238"/>
      <c r="O33" s="237"/>
      <c r="P33" s="238"/>
      <c r="Q33" s="254"/>
      <c r="R33" s="238"/>
    </row>
    <row r="34" spans="1:18" ht="15" customHeight="1">
      <c r="A34" s="244" t="s">
        <v>73</v>
      </c>
      <c r="B34" s="245" t="s">
        <v>74</v>
      </c>
      <c r="C34" s="246">
        <v>6.4999999999999997E-3</v>
      </c>
      <c r="D34" s="247"/>
      <c r="E34" s="473" t="s">
        <v>75</v>
      </c>
      <c r="F34" s="475" t="s">
        <v>76</v>
      </c>
      <c r="G34" s="475"/>
      <c r="H34" s="477" t="s">
        <v>77</v>
      </c>
      <c r="N34" s="238"/>
      <c r="O34" s="237"/>
      <c r="P34" s="238"/>
      <c r="Q34" s="254"/>
      <c r="R34" s="238"/>
    </row>
    <row r="35" spans="1:18" ht="18" customHeight="1" thickBot="1">
      <c r="A35" s="244" t="s">
        <v>78</v>
      </c>
      <c r="B35" s="245" t="s">
        <v>79</v>
      </c>
      <c r="C35" s="246">
        <v>0.03</v>
      </c>
      <c r="D35" s="247"/>
      <c r="E35" s="474"/>
      <c r="F35" s="476"/>
      <c r="G35" s="476"/>
      <c r="H35" s="478"/>
      <c r="N35" s="266"/>
      <c r="O35" s="237"/>
      <c r="P35" s="238"/>
      <c r="Q35" s="238"/>
      <c r="R35" s="238"/>
    </row>
    <row r="36" spans="1:18" ht="3.75" customHeight="1" thickBot="1">
      <c r="A36" s="479" t="s">
        <v>80</v>
      </c>
      <c r="B36" s="481" t="s">
        <v>81</v>
      </c>
      <c r="C36" s="483">
        <f>H37</f>
        <v>2.5000000000000001E-2</v>
      </c>
      <c r="D36" s="247"/>
      <c r="E36" s="267"/>
      <c r="F36" s="247"/>
      <c r="G36" s="247"/>
      <c r="H36" s="260"/>
      <c r="N36" s="238"/>
      <c r="O36" s="268"/>
      <c r="P36" s="269"/>
      <c r="Q36" s="238"/>
      <c r="R36" s="238"/>
    </row>
    <row r="37" spans="1:18" ht="13.5" customHeight="1" thickBot="1">
      <c r="A37" s="480"/>
      <c r="B37" s="482"/>
      <c r="C37" s="484"/>
      <c r="D37" s="247"/>
      <c r="E37" s="270">
        <v>0.05</v>
      </c>
      <c r="F37" s="485">
        <v>0.5</v>
      </c>
      <c r="G37" s="486"/>
      <c r="H37" s="271">
        <f>E37*F37</f>
        <v>2.5000000000000001E-2</v>
      </c>
      <c r="N37" s="272"/>
      <c r="O37" s="273"/>
      <c r="P37" s="274"/>
      <c r="Q37" s="275"/>
      <c r="R37" s="275"/>
    </row>
    <row r="38" spans="1:18" ht="15" customHeight="1" thickBot="1">
      <c r="A38" s="276" t="s">
        <v>82</v>
      </c>
      <c r="B38" s="277" t="s">
        <v>83</v>
      </c>
      <c r="C38" s="278">
        <v>0</v>
      </c>
      <c r="D38" s="247"/>
      <c r="E38" s="247"/>
      <c r="F38" s="495"/>
      <c r="G38" s="495"/>
      <c r="H38" s="260"/>
    </row>
    <row r="39" spans="1:18" ht="15" customHeight="1" thickBot="1">
      <c r="A39" s="462" t="s">
        <v>84</v>
      </c>
      <c r="B39" s="463"/>
      <c r="C39" s="255">
        <f>SUM(C34:C38)</f>
        <v>6.1499999999999999E-2</v>
      </c>
      <c r="D39" s="256"/>
      <c r="E39" s="496" t="s">
        <v>85</v>
      </c>
      <c r="F39" s="497"/>
      <c r="G39" s="497"/>
      <c r="H39" s="498"/>
    </row>
    <row r="40" spans="1:18" ht="6" customHeight="1">
      <c r="A40" s="502"/>
      <c r="B40" s="503"/>
      <c r="C40" s="503"/>
      <c r="D40" s="279"/>
      <c r="E40" s="499"/>
      <c r="F40" s="500"/>
      <c r="G40" s="500"/>
      <c r="H40" s="501"/>
    </row>
    <row r="41" spans="1:18">
      <c r="A41" s="280"/>
      <c r="B41" s="240" t="s">
        <v>86</v>
      </c>
      <c r="C41" s="281"/>
      <c r="D41" s="281"/>
      <c r="E41" s="499"/>
      <c r="F41" s="500"/>
      <c r="G41" s="500"/>
      <c r="H41" s="501"/>
    </row>
    <row r="42" spans="1:18" ht="3.75" customHeight="1" thickBot="1">
      <c r="A42" s="282"/>
      <c r="B42" s="279"/>
      <c r="C42" s="279"/>
      <c r="D42" s="279"/>
      <c r="E42" s="499"/>
      <c r="F42" s="500"/>
      <c r="G42" s="500"/>
      <c r="H42" s="501"/>
    </row>
    <row r="43" spans="1:18">
      <c r="A43" s="504" t="s">
        <v>87</v>
      </c>
      <c r="B43" s="505"/>
      <c r="C43" s="506"/>
      <c r="D43" s="211"/>
      <c r="E43" s="499"/>
      <c r="F43" s="500"/>
      <c r="G43" s="500"/>
      <c r="H43" s="501"/>
    </row>
    <row r="44" spans="1:18" ht="15" thickBot="1">
      <c r="A44" s="507"/>
      <c r="B44" s="508"/>
      <c r="C44" s="509"/>
      <c r="D44" s="211"/>
      <c r="E44" s="234" t="s">
        <v>88</v>
      </c>
      <c r="F44" s="510" t="s">
        <v>52</v>
      </c>
      <c r="G44" s="510"/>
      <c r="H44" s="235" t="s">
        <v>89</v>
      </c>
    </row>
    <row r="45" spans="1:18" ht="3.75" customHeight="1" thickBot="1">
      <c r="A45" s="283"/>
      <c r="B45" s="284"/>
      <c r="C45" s="285"/>
      <c r="D45" s="285"/>
      <c r="E45" s="285"/>
      <c r="F45" s="227"/>
      <c r="G45" s="227"/>
      <c r="H45" s="228"/>
    </row>
    <row r="46" spans="1:18" ht="16.5" thickBot="1">
      <c r="A46" s="487" t="s">
        <v>90</v>
      </c>
      <c r="B46" s="488"/>
      <c r="C46" s="491">
        <f>(((1+C26+C23+C24)*(1+C25)*(1+C31))/(1-C39))-1</f>
        <v>0.25001501545018612</v>
      </c>
      <c r="D46" s="286"/>
      <c r="E46" s="270">
        <v>0.2034</v>
      </c>
      <c r="F46" s="493">
        <v>0.22120000000000001</v>
      </c>
      <c r="G46" s="494"/>
      <c r="H46" s="287">
        <v>0.25</v>
      </c>
    </row>
    <row r="47" spans="1:18" ht="16.5" thickBot="1">
      <c r="A47" s="489"/>
      <c r="B47" s="490"/>
      <c r="C47" s="492"/>
      <c r="D47" s="288"/>
      <c r="E47" s="288"/>
      <c r="F47" s="289"/>
      <c r="G47" s="289"/>
      <c r="H47" s="290"/>
    </row>
    <row r="49" spans="2:4" ht="18">
      <c r="B49" s="291" t="s">
        <v>91</v>
      </c>
    </row>
    <row r="51" spans="2:4" ht="18">
      <c r="D51" s="292"/>
    </row>
    <row r="55" spans="2:4">
      <c r="B55" s="293"/>
    </row>
  </sheetData>
  <mergeCells count="55">
    <mergeCell ref="A46:B47"/>
    <mergeCell ref="C46:C47"/>
    <mergeCell ref="F46:G46"/>
    <mergeCell ref="F38:G38"/>
    <mergeCell ref="A39:B39"/>
    <mergeCell ref="E39:H43"/>
    <mergeCell ref="A40:C40"/>
    <mergeCell ref="A43:C44"/>
    <mergeCell ref="F44:G44"/>
    <mergeCell ref="E34:E35"/>
    <mergeCell ref="F34:G35"/>
    <mergeCell ref="H34:H35"/>
    <mergeCell ref="A36:A37"/>
    <mergeCell ref="B36:B37"/>
    <mergeCell ref="C36:C37"/>
    <mergeCell ref="F37:G37"/>
    <mergeCell ref="F30:G30"/>
    <mergeCell ref="A31:B31"/>
    <mergeCell ref="F31:G31"/>
    <mergeCell ref="A32:C32"/>
    <mergeCell ref="B33:C33"/>
    <mergeCell ref="E33:H33"/>
    <mergeCell ref="F26:G26"/>
    <mergeCell ref="A27:B27"/>
    <mergeCell ref="F27:G27"/>
    <mergeCell ref="A28:C28"/>
    <mergeCell ref="B29:C29"/>
    <mergeCell ref="F29:G29"/>
    <mergeCell ref="F25:G25"/>
    <mergeCell ref="A15:H15"/>
    <mergeCell ref="A16:H16"/>
    <mergeCell ref="A18:C18"/>
    <mergeCell ref="E18:H19"/>
    <mergeCell ref="A19:A20"/>
    <mergeCell ref="B19:B20"/>
    <mergeCell ref="C19:C20"/>
    <mergeCell ref="F20:G20"/>
    <mergeCell ref="A21:C21"/>
    <mergeCell ref="B22:C22"/>
    <mergeCell ref="F22:G22"/>
    <mergeCell ref="F23:G23"/>
    <mergeCell ref="F24:G24"/>
    <mergeCell ref="A8:C8"/>
    <mergeCell ref="A10:E11"/>
    <mergeCell ref="AE10:AE14"/>
    <mergeCell ref="A13:B13"/>
    <mergeCell ref="C13:D13"/>
    <mergeCell ref="M13:O13"/>
    <mergeCell ref="C14:D14"/>
    <mergeCell ref="G7:H7"/>
    <mergeCell ref="A1:D1"/>
    <mergeCell ref="A2:D2"/>
    <mergeCell ref="A3:D3"/>
    <mergeCell ref="A6:C6"/>
    <mergeCell ref="A7:C7"/>
  </mergeCells>
  <conditionalFormatting sqref="L13 U13:V14 Y13:AD14 AF13:AG14 O14 Q10:S12 AK10:AK14 AM10:AX14 T10:T14 AZ10:HH14 O10:O12 I10:I14 E12:H12 B12:C12 A12:A14 A10 E13:E14 B14">
    <cfRule type="cellIs" dxfId="0" priority="1" stopIfTrue="1" operator="equal">
      <formula>0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4" orientation="portrait" r:id="rId1"/>
  <headerFooter>
    <oddFooter>&amp;L&amp;A&amp;RPágina &amp;P de &amp;N</oddFooter>
  </headerFooter>
  <colBreaks count="1" manualBreakCount="1">
    <brk id="8" min="9" max="79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view="pageBreakPreview" topLeftCell="A31" zoomScaleNormal="100" zoomScaleSheetLayoutView="100" workbookViewId="0">
      <selection activeCell="E56" sqref="E56"/>
    </sheetView>
  </sheetViews>
  <sheetFormatPr defaultRowHeight="12.75"/>
  <cols>
    <col min="1" max="1" width="9.140625" style="296"/>
    <col min="2" max="2" width="2.5703125" style="296" customWidth="1"/>
    <col min="3" max="4" width="9.140625" style="296"/>
    <col min="5" max="6" width="5.42578125" style="296" customWidth="1"/>
    <col min="7" max="7" width="4.5703125" style="296" customWidth="1"/>
    <col min="8" max="8" width="4.7109375" style="296" customWidth="1"/>
    <col min="9" max="9" width="5.140625" style="296" customWidth="1"/>
    <col min="10" max="10" width="10" style="296" customWidth="1"/>
    <col min="11" max="11" width="13.42578125" style="296" customWidth="1"/>
    <col min="12" max="12" width="10.85546875" style="296" customWidth="1"/>
    <col min="13" max="13" width="17" style="296" customWidth="1"/>
    <col min="14" max="257" width="9.140625" style="296"/>
    <col min="258" max="258" width="2.5703125" style="296" customWidth="1"/>
    <col min="259" max="260" width="9.140625" style="296"/>
    <col min="261" max="262" width="5.42578125" style="296" customWidth="1"/>
    <col min="263" max="263" width="4.5703125" style="296" customWidth="1"/>
    <col min="264" max="264" width="4.7109375" style="296" customWidth="1"/>
    <col min="265" max="265" width="5.140625" style="296" customWidth="1"/>
    <col min="266" max="266" width="10" style="296" customWidth="1"/>
    <col min="267" max="267" width="13.42578125" style="296" customWidth="1"/>
    <col min="268" max="268" width="10.85546875" style="296" customWidth="1"/>
    <col min="269" max="269" width="17" style="296" customWidth="1"/>
    <col min="270" max="513" width="9.140625" style="296"/>
    <col min="514" max="514" width="2.5703125" style="296" customWidth="1"/>
    <col min="515" max="516" width="9.140625" style="296"/>
    <col min="517" max="518" width="5.42578125" style="296" customWidth="1"/>
    <col min="519" max="519" width="4.5703125" style="296" customWidth="1"/>
    <col min="520" max="520" width="4.7109375" style="296" customWidth="1"/>
    <col min="521" max="521" width="5.140625" style="296" customWidth="1"/>
    <col min="522" max="522" width="10" style="296" customWidth="1"/>
    <col min="523" max="523" width="13.42578125" style="296" customWidth="1"/>
    <col min="524" max="524" width="10.85546875" style="296" customWidth="1"/>
    <col min="525" max="525" width="17" style="296" customWidth="1"/>
    <col min="526" max="769" width="9.140625" style="296"/>
    <col min="770" max="770" width="2.5703125" style="296" customWidth="1"/>
    <col min="771" max="772" width="9.140625" style="296"/>
    <col min="773" max="774" width="5.42578125" style="296" customWidth="1"/>
    <col min="775" max="775" width="4.5703125" style="296" customWidth="1"/>
    <col min="776" max="776" width="4.7109375" style="296" customWidth="1"/>
    <col min="777" max="777" width="5.140625" style="296" customWidth="1"/>
    <col min="778" max="778" width="10" style="296" customWidth="1"/>
    <col min="779" max="779" width="13.42578125" style="296" customWidth="1"/>
    <col min="780" max="780" width="10.85546875" style="296" customWidth="1"/>
    <col min="781" max="781" width="17" style="296" customWidth="1"/>
    <col min="782" max="1025" width="9.140625" style="296"/>
    <col min="1026" max="1026" width="2.5703125" style="296" customWidth="1"/>
    <col min="1027" max="1028" width="9.140625" style="296"/>
    <col min="1029" max="1030" width="5.42578125" style="296" customWidth="1"/>
    <col min="1031" max="1031" width="4.5703125" style="296" customWidth="1"/>
    <col min="1032" max="1032" width="4.7109375" style="296" customWidth="1"/>
    <col min="1033" max="1033" width="5.140625" style="296" customWidth="1"/>
    <col min="1034" max="1034" width="10" style="296" customWidth="1"/>
    <col min="1035" max="1035" width="13.42578125" style="296" customWidth="1"/>
    <col min="1036" max="1036" width="10.85546875" style="296" customWidth="1"/>
    <col min="1037" max="1037" width="17" style="296" customWidth="1"/>
    <col min="1038" max="1281" width="9.140625" style="296"/>
    <col min="1282" max="1282" width="2.5703125" style="296" customWidth="1"/>
    <col min="1283" max="1284" width="9.140625" style="296"/>
    <col min="1285" max="1286" width="5.42578125" style="296" customWidth="1"/>
    <col min="1287" max="1287" width="4.5703125" style="296" customWidth="1"/>
    <col min="1288" max="1288" width="4.7109375" style="296" customWidth="1"/>
    <col min="1289" max="1289" width="5.140625" style="296" customWidth="1"/>
    <col min="1290" max="1290" width="10" style="296" customWidth="1"/>
    <col min="1291" max="1291" width="13.42578125" style="296" customWidth="1"/>
    <col min="1292" max="1292" width="10.85546875" style="296" customWidth="1"/>
    <col min="1293" max="1293" width="17" style="296" customWidth="1"/>
    <col min="1294" max="1537" width="9.140625" style="296"/>
    <col min="1538" max="1538" width="2.5703125" style="296" customWidth="1"/>
    <col min="1539" max="1540" width="9.140625" style="296"/>
    <col min="1541" max="1542" width="5.42578125" style="296" customWidth="1"/>
    <col min="1543" max="1543" width="4.5703125" style="296" customWidth="1"/>
    <col min="1544" max="1544" width="4.7109375" style="296" customWidth="1"/>
    <col min="1545" max="1545" width="5.140625" style="296" customWidth="1"/>
    <col min="1546" max="1546" width="10" style="296" customWidth="1"/>
    <col min="1547" max="1547" width="13.42578125" style="296" customWidth="1"/>
    <col min="1548" max="1548" width="10.85546875" style="296" customWidth="1"/>
    <col min="1549" max="1549" width="17" style="296" customWidth="1"/>
    <col min="1550" max="1793" width="9.140625" style="296"/>
    <col min="1794" max="1794" width="2.5703125" style="296" customWidth="1"/>
    <col min="1795" max="1796" width="9.140625" style="296"/>
    <col min="1797" max="1798" width="5.42578125" style="296" customWidth="1"/>
    <col min="1799" max="1799" width="4.5703125" style="296" customWidth="1"/>
    <col min="1800" max="1800" width="4.7109375" style="296" customWidth="1"/>
    <col min="1801" max="1801" width="5.140625" style="296" customWidth="1"/>
    <col min="1802" max="1802" width="10" style="296" customWidth="1"/>
    <col min="1803" max="1803" width="13.42578125" style="296" customWidth="1"/>
    <col min="1804" max="1804" width="10.85546875" style="296" customWidth="1"/>
    <col min="1805" max="1805" width="17" style="296" customWidth="1"/>
    <col min="1806" max="2049" width="9.140625" style="296"/>
    <col min="2050" max="2050" width="2.5703125" style="296" customWidth="1"/>
    <col min="2051" max="2052" width="9.140625" style="296"/>
    <col min="2053" max="2054" width="5.42578125" style="296" customWidth="1"/>
    <col min="2055" max="2055" width="4.5703125" style="296" customWidth="1"/>
    <col min="2056" max="2056" width="4.7109375" style="296" customWidth="1"/>
    <col min="2057" max="2057" width="5.140625" style="296" customWidth="1"/>
    <col min="2058" max="2058" width="10" style="296" customWidth="1"/>
    <col min="2059" max="2059" width="13.42578125" style="296" customWidth="1"/>
    <col min="2060" max="2060" width="10.85546875" style="296" customWidth="1"/>
    <col min="2061" max="2061" width="17" style="296" customWidth="1"/>
    <col min="2062" max="2305" width="9.140625" style="296"/>
    <col min="2306" max="2306" width="2.5703125" style="296" customWidth="1"/>
    <col min="2307" max="2308" width="9.140625" style="296"/>
    <col min="2309" max="2310" width="5.42578125" style="296" customWidth="1"/>
    <col min="2311" max="2311" width="4.5703125" style="296" customWidth="1"/>
    <col min="2312" max="2312" width="4.7109375" style="296" customWidth="1"/>
    <col min="2313" max="2313" width="5.140625" style="296" customWidth="1"/>
    <col min="2314" max="2314" width="10" style="296" customWidth="1"/>
    <col min="2315" max="2315" width="13.42578125" style="296" customWidth="1"/>
    <col min="2316" max="2316" width="10.85546875" style="296" customWidth="1"/>
    <col min="2317" max="2317" width="17" style="296" customWidth="1"/>
    <col min="2318" max="2561" width="9.140625" style="296"/>
    <col min="2562" max="2562" width="2.5703125" style="296" customWidth="1"/>
    <col min="2563" max="2564" width="9.140625" style="296"/>
    <col min="2565" max="2566" width="5.42578125" style="296" customWidth="1"/>
    <col min="2567" max="2567" width="4.5703125" style="296" customWidth="1"/>
    <col min="2568" max="2568" width="4.7109375" style="296" customWidth="1"/>
    <col min="2569" max="2569" width="5.140625" style="296" customWidth="1"/>
    <col min="2570" max="2570" width="10" style="296" customWidth="1"/>
    <col min="2571" max="2571" width="13.42578125" style="296" customWidth="1"/>
    <col min="2572" max="2572" width="10.85546875" style="296" customWidth="1"/>
    <col min="2573" max="2573" width="17" style="296" customWidth="1"/>
    <col min="2574" max="2817" width="9.140625" style="296"/>
    <col min="2818" max="2818" width="2.5703125" style="296" customWidth="1"/>
    <col min="2819" max="2820" width="9.140625" style="296"/>
    <col min="2821" max="2822" width="5.42578125" style="296" customWidth="1"/>
    <col min="2823" max="2823" width="4.5703125" style="296" customWidth="1"/>
    <col min="2824" max="2824" width="4.7109375" style="296" customWidth="1"/>
    <col min="2825" max="2825" width="5.140625" style="296" customWidth="1"/>
    <col min="2826" max="2826" width="10" style="296" customWidth="1"/>
    <col min="2827" max="2827" width="13.42578125" style="296" customWidth="1"/>
    <col min="2828" max="2828" width="10.85546875" style="296" customWidth="1"/>
    <col min="2829" max="2829" width="17" style="296" customWidth="1"/>
    <col min="2830" max="3073" width="9.140625" style="296"/>
    <col min="3074" max="3074" width="2.5703125" style="296" customWidth="1"/>
    <col min="3075" max="3076" width="9.140625" style="296"/>
    <col min="3077" max="3078" width="5.42578125" style="296" customWidth="1"/>
    <col min="3079" max="3079" width="4.5703125" style="296" customWidth="1"/>
    <col min="3080" max="3080" width="4.7109375" style="296" customWidth="1"/>
    <col min="3081" max="3081" width="5.140625" style="296" customWidth="1"/>
    <col min="3082" max="3082" width="10" style="296" customWidth="1"/>
    <col min="3083" max="3083" width="13.42578125" style="296" customWidth="1"/>
    <col min="3084" max="3084" width="10.85546875" style="296" customWidth="1"/>
    <col min="3085" max="3085" width="17" style="296" customWidth="1"/>
    <col min="3086" max="3329" width="9.140625" style="296"/>
    <col min="3330" max="3330" width="2.5703125" style="296" customWidth="1"/>
    <col min="3331" max="3332" width="9.140625" style="296"/>
    <col min="3333" max="3334" width="5.42578125" style="296" customWidth="1"/>
    <col min="3335" max="3335" width="4.5703125" style="296" customWidth="1"/>
    <col min="3336" max="3336" width="4.7109375" style="296" customWidth="1"/>
    <col min="3337" max="3337" width="5.140625" style="296" customWidth="1"/>
    <col min="3338" max="3338" width="10" style="296" customWidth="1"/>
    <col min="3339" max="3339" width="13.42578125" style="296" customWidth="1"/>
    <col min="3340" max="3340" width="10.85546875" style="296" customWidth="1"/>
    <col min="3341" max="3341" width="17" style="296" customWidth="1"/>
    <col min="3342" max="3585" width="9.140625" style="296"/>
    <col min="3586" max="3586" width="2.5703125" style="296" customWidth="1"/>
    <col min="3587" max="3588" width="9.140625" style="296"/>
    <col min="3589" max="3590" width="5.42578125" style="296" customWidth="1"/>
    <col min="3591" max="3591" width="4.5703125" style="296" customWidth="1"/>
    <col min="3592" max="3592" width="4.7109375" style="296" customWidth="1"/>
    <col min="3593" max="3593" width="5.140625" style="296" customWidth="1"/>
    <col min="3594" max="3594" width="10" style="296" customWidth="1"/>
    <col min="3595" max="3595" width="13.42578125" style="296" customWidth="1"/>
    <col min="3596" max="3596" width="10.85546875" style="296" customWidth="1"/>
    <col min="3597" max="3597" width="17" style="296" customWidth="1"/>
    <col min="3598" max="3841" width="9.140625" style="296"/>
    <col min="3842" max="3842" width="2.5703125" style="296" customWidth="1"/>
    <col min="3843" max="3844" width="9.140625" style="296"/>
    <col min="3845" max="3846" width="5.42578125" style="296" customWidth="1"/>
    <col min="3847" max="3847" width="4.5703125" style="296" customWidth="1"/>
    <col min="3848" max="3848" width="4.7109375" style="296" customWidth="1"/>
    <col min="3849" max="3849" width="5.140625" style="296" customWidth="1"/>
    <col min="3850" max="3850" width="10" style="296" customWidth="1"/>
    <col min="3851" max="3851" width="13.42578125" style="296" customWidth="1"/>
    <col min="3852" max="3852" width="10.85546875" style="296" customWidth="1"/>
    <col min="3853" max="3853" width="17" style="296" customWidth="1"/>
    <col min="3854" max="4097" width="9.140625" style="296"/>
    <col min="4098" max="4098" width="2.5703125" style="296" customWidth="1"/>
    <col min="4099" max="4100" width="9.140625" style="296"/>
    <col min="4101" max="4102" width="5.42578125" style="296" customWidth="1"/>
    <col min="4103" max="4103" width="4.5703125" style="296" customWidth="1"/>
    <col min="4104" max="4104" width="4.7109375" style="296" customWidth="1"/>
    <col min="4105" max="4105" width="5.140625" style="296" customWidth="1"/>
    <col min="4106" max="4106" width="10" style="296" customWidth="1"/>
    <col min="4107" max="4107" width="13.42578125" style="296" customWidth="1"/>
    <col min="4108" max="4108" width="10.85546875" style="296" customWidth="1"/>
    <col min="4109" max="4109" width="17" style="296" customWidth="1"/>
    <col min="4110" max="4353" width="9.140625" style="296"/>
    <col min="4354" max="4354" width="2.5703125" style="296" customWidth="1"/>
    <col min="4355" max="4356" width="9.140625" style="296"/>
    <col min="4357" max="4358" width="5.42578125" style="296" customWidth="1"/>
    <col min="4359" max="4359" width="4.5703125" style="296" customWidth="1"/>
    <col min="4360" max="4360" width="4.7109375" style="296" customWidth="1"/>
    <col min="4361" max="4361" width="5.140625" style="296" customWidth="1"/>
    <col min="4362" max="4362" width="10" style="296" customWidth="1"/>
    <col min="4363" max="4363" width="13.42578125" style="296" customWidth="1"/>
    <col min="4364" max="4364" width="10.85546875" style="296" customWidth="1"/>
    <col min="4365" max="4365" width="17" style="296" customWidth="1"/>
    <col min="4366" max="4609" width="9.140625" style="296"/>
    <col min="4610" max="4610" width="2.5703125" style="296" customWidth="1"/>
    <col min="4611" max="4612" width="9.140625" style="296"/>
    <col min="4613" max="4614" width="5.42578125" style="296" customWidth="1"/>
    <col min="4615" max="4615" width="4.5703125" style="296" customWidth="1"/>
    <col min="4616" max="4616" width="4.7109375" style="296" customWidth="1"/>
    <col min="4617" max="4617" width="5.140625" style="296" customWidth="1"/>
    <col min="4618" max="4618" width="10" style="296" customWidth="1"/>
    <col min="4619" max="4619" width="13.42578125" style="296" customWidth="1"/>
    <col min="4620" max="4620" width="10.85546875" style="296" customWidth="1"/>
    <col min="4621" max="4621" width="17" style="296" customWidth="1"/>
    <col min="4622" max="4865" width="9.140625" style="296"/>
    <col min="4866" max="4866" width="2.5703125" style="296" customWidth="1"/>
    <col min="4867" max="4868" width="9.140625" style="296"/>
    <col min="4869" max="4870" width="5.42578125" style="296" customWidth="1"/>
    <col min="4871" max="4871" width="4.5703125" style="296" customWidth="1"/>
    <col min="4872" max="4872" width="4.7109375" style="296" customWidth="1"/>
    <col min="4873" max="4873" width="5.140625" style="296" customWidth="1"/>
    <col min="4874" max="4874" width="10" style="296" customWidth="1"/>
    <col min="4875" max="4875" width="13.42578125" style="296" customWidth="1"/>
    <col min="4876" max="4876" width="10.85546875" style="296" customWidth="1"/>
    <col min="4877" max="4877" width="17" style="296" customWidth="1"/>
    <col min="4878" max="5121" width="9.140625" style="296"/>
    <col min="5122" max="5122" width="2.5703125" style="296" customWidth="1"/>
    <col min="5123" max="5124" width="9.140625" style="296"/>
    <col min="5125" max="5126" width="5.42578125" style="296" customWidth="1"/>
    <col min="5127" max="5127" width="4.5703125" style="296" customWidth="1"/>
    <col min="5128" max="5128" width="4.7109375" style="296" customWidth="1"/>
    <col min="5129" max="5129" width="5.140625" style="296" customWidth="1"/>
    <col min="5130" max="5130" width="10" style="296" customWidth="1"/>
    <col min="5131" max="5131" width="13.42578125" style="296" customWidth="1"/>
    <col min="5132" max="5132" width="10.85546875" style="296" customWidth="1"/>
    <col min="5133" max="5133" width="17" style="296" customWidth="1"/>
    <col min="5134" max="5377" width="9.140625" style="296"/>
    <col min="5378" max="5378" width="2.5703125" style="296" customWidth="1"/>
    <col min="5379" max="5380" width="9.140625" style="296"/>
    <col min="5381" max="5382" width="5.42578125" style="296" customWidth="1"/>
    <col min="5383" max="5383" width="4.5703125" style="296" customWidth="1"/>
    <col min="5384" max="5384" width="4.7109375" style="296" customWidth="1"/>
    <col min="5385" max="5385" width="5.140625" style="296" customWidth="1"/>
    <col min="5386" max="5386" width="10" style="296" customWidth="1"/>
    <col min="5387" max="5387" width="13.42578125" style="296" customWidth="1"/>
    <col min="5388" max="5388" width="10.85546875" style="296" customWidth="1"/>
    <col min="5389" max="5389" width="17" style="296" customWidth="1"/>
    <col min="5390" max="5633" width="9.140625" style="296"/>
    <col min="5634" max="5634" width="2.5703125" style="296" customWidth="1"/>
    <col min="5635" max="5636" width="9.140625" style="296"/>
    <col min="5637" max="5638" width="5.42578125" style="296" customWidth="1"/>
    <col min="5639" max="5639" width="4.5703125" style="296" customWidth="1"/>
    <col min="5640" max="5640" width="4.7109375" style="296" customWidth="1"/>
    <col min="5641" max="5641" width="5.140625" style="296" customWidth="1"/>
    <col min="5642" max="5642" width="10" style="296" customWidth="1"/>
    <col min="5643" max="5643" width="13.42578125" style="296" customWidth="1"/>
    <col min="5644" max="5644" width="10.85546875" style="296" customWidth="1"/>
    <col min="5645" max="5645" width="17" style="296" customWidth="1"/>
    <col min="5646" max="5889" width="9.140625" style="296"/>
    <col min="5890" max="5890" width="2.5703125" style="296" customWidth="1"/>
    <col min="5891" max="5892" width="9.140625" style="296"/>
    <col min="5893" max="5894" width="5.42578125" style="296" customWidth="1"/>
    <col min="5895" max="5895" width="4.5703125" style="296" customWidth="1"/>
    <col min="5896" max="5896" width="4.7109375" style="296" customWidth="1"/>
    <col min="5897" max="5897" width="5.140625" style="296" customWidth="1"/>
    <col min="5898" max="5898" width="10" style="296" customWidth="1"/>
    <col min="5899" max="5899" width="13.42578125" style="296" customWidth="1"/>
    <col min="5900" max="5900" width="10.85546875" style="296" customWidth="1"/>
    <col min="5901" max="5901" width="17" style="296" customWidth="1"/>
    <col min="5902" max="6145" width="9.140625" style="296"/>
    <col min="6146" max="6146" width="2.5703125" style="296" customWidth="1"/>
    <col min="6147" max="6148" width="9.140625" style="296"/>
    <col min="6149" max="6150" width="5.42578125" style="296" customWidth="1"/>
    <col min="6151" max="6151" width="4.5703125" style="296" customWidth="1"/>
    <col min="6152" max="6152" width="4.7109375" style="296" customWidth="1"/>
    <col min="6153" max="6153" width="5.140625" style="296" customWidth="1"/>
    <col min="6154" max="6154" width="10" style="296" customWidth="1"/>
    <col min="6155" max="6155" width="13.42578125" style="296" customWidth="1"/>
    <col min="6156" max="6156" width="10.85546875" style="296" customWidth="1"/>
    <col min="6157" max="6157" width="17" style="296" customWidth="1"/>
    <col min="6158" max="6401" width="9.140625" style="296"/>
    <col min="6402" max="6402" width="2.5703125" style="296" customWidth="1"/>
    <col min="6403" max="6404" width="9.140625" style="296"/>
    <col min="6405" max="6406" width="5.42578125" style="296" customWidth="1"/>
    <col min="6407" max="6407" width="4.5703125" style="296" customWidth="1"/>
    <col min="6408" max="6408" width="4.7109375" style="296" customWidth="1"/>
    <col min="6409" max="6409" width="5.140625" style="296" customWidth="1"/>
    <col min="6410" max="6410" width="10" style="296" customWidth="1"/>
    <col min="6411" max="6411" width="13.42578125" style="296" customWidth="1"/>
    <col min="6412" max="6412" width="10.85546875" style="296" customWidth="1"/>
    <col min="6413" max="6413" width="17" style="296" customWidth="1"/>
    <col min="6414" max="6657" width="9.140625" style="296"/>
    <col min="6658" max="6658" width="2.5703125" style="296" customWidth="1"/>
    <col min="6659" max="6660" width="9.140625" style="296"/>
    <col min="6661" max="6662" width="5.42578125" style="296" customWidth="1"/>
    <col min="6663" max="6663" width="4.5703125" style="296" customWidth="1"/>
    <col min="6664" max="6664" width="4.7109375" style="296" customWidth="1"/>
    <col min="6665" max="6665" width="5.140625" style="296" customWidth="1"/>
    <col min="6666" max="6666" width="10" style="296" customWidth="1"/>
    <col min="6667" max="6667" width="13.42578125" style="296" customWidth="1"/>
    <col min="6668" max="6668" width="10.85546875" style="296" customWidth="1"/>
    <col min="6669" max="6669" width="17" style="296" customWidth="1"/>
    <col min="6670" max="6913" width="9.140625" style="296"/>
    <col min="6914" max="6914" width="2.5703125" style="296" customWidth="1"/>
    <col min="6915" max="6916" width="9.140625" style="296"/>
    <col min="6917" max="6918" width="5.42578125" style="296" customWidth="1"/>
    <col min="6919" max="6919" width="4.5703125" style="296" customWidth="1"/>
    <col min="6920" max="6920" width="4.7109375" style="296" customWidth="1"/>
    <col min="6921" max="6921" width="5.140625" style="296" customWidth="1"/>
    <col min="6922" max="6922" width="10" style="296" customWidth="1"/>
    <col min="6923" max="6923" width="13.42578125" style="296" customWidth="1"/>
    <col min="6924" max="6924" width="10.85546875" style="296" customWidth="1"/>
    <col min="6925" max="6925" width="17" style="296" customWidth="1"/>
    <col min="6926" max="7169" width="9.140625" style="296"/>
    <col min="7170" max="7170" width="2.5703125" style="296" customWidth="1"/>
    <col min="7171" max="7172" width="9.140625" style="296"/>
    <col min="7173" max="7174" width="5.42578125" style="296" customWidth="1"/>
    <col min="7175" max="7175" width="4.5703125" style="296" customWidth="1"/>
    <col min="7176" max="7176" width="4.7109375" style="296" customWidth="1"/>
    <col min="7177" max="7177" width="5.140625" style="296" customWidth="1"/>
    <col min="7178" max="7178" width="10" style="296" customWidth="1"/>
    <col min="7179" max="7179" width="13.42578125" style="296" customWidth="1"/>
    <col min="7180" max="7180" width="10.85546875" style="296" customWidth="1"/>
    <col min="7181" max="7181" width="17" style="296" customWidth="1"/>
    <col min="7182" max="7425" width="9.140625" style="296"/>
    <col min="7426" max="7426" width="2.5703125" style="296" customWidth="1"/>
    <col min="7427" max="7428" width="9.140625" style="296"/>
    <col min="7429" max="7430" width="5.42578125" style="296" customWidth="1"/>
    <col min="7431" max="7431" width="4.5703125" style="296" customWidth="1"/>
    <col min="7432" max="7432" width="4.7109375" style="296" customWidth="1"/>
    <col min="7433" max="7433" width="5.140625" style="296" customWidth="1"/>
    <col min="7434" max="7434" width="10" style="296" customWidth="1"/>
    <col min="7435" max="7435" width="13.42578125" style="296" customWidth="1"/>
    <col min="7436" max="7436" width="10.85546875" style="296" customWidth="1"/>
    <col min="7437" max="7437" width="17" style="296" customWidth="1"/>
    <col min="7438" max="7681" width="9.140625" style="296"/>
    <col min="7682" max="7682" width="2.5703125" style="296" customWidth="1"/>
    <col min="7683" max="7684" width="9.140625" style="296"/>
    <col min="7685" max="7686" width="5.42578125" style="296" customWidth="1"/>
    <col min="7687" max="7687" width="4.5703125" style="296" customWidth="1"/>
    <col min="7688" max="7688" width="4.7109375" style="296" customWidth="1"/>
    <col min="7689" max="7689" width="5.140625" style="296" customWidth="1"/>
    <col min="7690" max="7690" width="10" style="296" customWidth="1"/>
    <col min="7691" max="7691" width="13.42578125" style="296" customWidth="1"/>
    <col min="7692" max="7692" width="10.85546875" style="296" customWidth="1"/>
    <col min="7693" max="7693" width="17" style="296" customWidth="1"/>
    <col min="7694" max="7937" width="9.140625" style="296"/>
    <col min="7938" max="7938" width="2.5703125" style="296" customWidth="1"/>
    <col min="7939" max="7940" width="9.140625" style="296"/>
    <col min="7941" max="7942" width="5.42578125" style="296" customWidth="1"/>
    <col min="7943" max="7943" width="4.5703125" style="296" customWidth="1"/>
    <col min="7944" max="7944" width="4.7109375" style="296" customWidth="1"/>
    <col min="7945" max="7945" width="5.140625" style="296" customWidth="1"/>
    <col min="7946" max="7946" width="10" style="296" customWidth="1"/>
    <col min="7947" max="7947" width="13.42578125" style="296" customWidth="1"/>
    <col min="7948" max="7948" width="10.85546875" style="296" customWidth="1"/>
    <col min="7949" max="7949" width="17" style="296" customWidth="1"/>
    <col min="7950" max="8193" width="9.140625" style="296"/>
    <col min="8194" max="8194" width="2.5703125" style="296" customWidth="1"/>
    <col min="8195" max="8196" width="9.140625" style="296"/>
    <col min="8197" max="8198" width="5.42578125" style="296" customWidth="1"/>
    <col min="8199" max="8199" width="4.5703125" style="296" customWidth="1"/>
    <col min="8200" max="8200" width="4.7109375" style="296" customWidth="1"/>
    <col min="8201" max="8201" width="5.140625" style="296" customWidth="1"/>
    <col min="8202" max="8202" width="10" style="296" customWidth="1"/>
    <col min="8203" max="8203" width="13.42578125" style="296" customWidth="1"/>
    <col min="8204" max="8204" width="10.85546875" style="296" customWidth="1"/>
    <col min="8205" max="8205" width="17" style="296" customWidth="1"/>
    <col min="8206" max="8449" width="9.140625" style="296"/>
    <col min="8450" max="8450" width="2.5703125" style="296" customWidth="1"/>
    <col min="8451" max="8452" width="9.140625" style="296"/>
    <col min="8453" max="8454" width="5.42578125" style="296" customWidth="1"/>
    <col min="8455" max="8455" width="4.5703125" style="296" customWidth="1"/>
    <col min="8456" max="8456" width="4.7109375" style="296" customWidth="1"/>
    <col min="8457" max="8457" width="5.140625" style="296" customWidth="1"/>
    <col min="8458" max="8458" width="10" style="296" customWidth="1"/>
    <col min="8459" max="8459" width="13.42578125" style="296" customWidth="1"/>
    <col min="8460" max="8460" width="10.85546875" style="296" customWidth="1"/>
    <col min="8461" max="8461" width="17" style="296" customWidth="1"/>
    <col min="8462" max="8705" width="9.140625" style="296"/>
    <col min="8706" max="8706" width="2.5703125" style="296" customWidth="1"/>
    <col min="8707" max="8708" width="9.140625" style="296"/>
    <col min="8709" max="8710" width="5.42578125" style="296" customWidth="1"/>
    <col min="8711" max="8711" width="4.5703125" style="296" customWidth="1"/>
    <col min="8712" max="8712" width="4.7109375" style="296" customWidth="1"/>
    <col min="8713" max="8713" width="5.140625" style="296" customWidth="1"/>
    <col min="8714" max="8714" width="10" style="296" customWidth="1"/>
    <col min="8715" max="8715" width="13.42578125" style="296" customWidth="1"/>
    <col min="8716" max="8716" width="10.85546875" style="296" customWidth="1"/>
    <col min="8717" max="8717" width="17" style="296" customWidth="1"/>
    <col min="8718" max="8961" width="9.140625" style="296"/>
    <col min="8962" max="8962" width="2.5703125" style="296" customWidth="1"/>
    <col min="8963" max="8964" width="9.140625" style="296"/>
    <col min="8965" max="8966" width="5.42578125" style="296" customWidth="1"/>
    <col min="8967" max="8967" width="4.5703125" style="296" customWidth="1"/>
    <col min="8968" max="8968" width="4.7109375" style="296" customWidth="1"/>
    <col min="8969" max="8969" width="5.140625" style="296" customWidth="1"/>
    <col min="8970" max="8970" width="10" style="296" customWidth="1"/>
    <col min="8971" max="8971" width="13.42578125" style="296" customWidth="1"/>
    <col min="8972" max="8972" width="10.85546875" style="296" customWidth="1"/>
    <col min="8973" max="8973" width="17" style="296" customWidth="1"/>
    <col min="8974" max="9217" width="9.140625" style="296"/>
    <col min="9218" max="9218" width="2.5703125" style="296" customWidth="1"/>
    <col min="9219" max="9220" width="9.140625" style="296"/>
    <col min="9221" max="9222" width="5.42578125" style="296" customWidth="1"/>
    <col min="9223" max="9223" width="4.5703125" style="296" customWidth="1"/>
    <col min="9224" max="9224" width="4.7109375" style="296" customWidth="1"/>
    <col min="9225" max="9225" width="5.140625" style="296" customWidth="1"/>
    <col min="9226" max="9226" width="10" style="296" customWidth="1"/>
    <col min="9227" max="9227" width="13.42578125" style="296" customWidth="1"/>
    <col min="9228" max="9228" width="10.85546875" style="296" customWidth="1"/>
    <col min="9229" max="9229" width="17" style="296" customWidth="1"/>
    <col min="9230" max="9473" width="9.140625" style="296"/>
    <col min="9474" max="9474" width="2.5703125" style="296" customWidth="1"/>
    <col min="9475" max="9476" width="9.140625" style="296"/>
    <col min="9477" max="9478" width="5.42578125" style="296" customWidth="1"/>
    <col min="9479" max="9479" width="4.5703125" style="296" customWidth="1"/>
    <col min="9480" max="9480" width="4.7109375" style="296" customWidth="1"/>
    <col min="9481" max="9481" width="5.140625" style="296" customWidth="1"/>
    <col min="9482" max="9482" width="10" style="296" customWidth="1"/>
    <col min="9483" max="9483" width="13.42578125" style="296" customWidth="1"/>
    <col min="9484" max="9484" width="10.85546875" style="296" customWidth="1"/>
    <col min="9485" max="9485" width="17" style="296" customWidth="1"/>
    <col min="9486" max="9729" width="9.140625" style="296"/>
    <col min="9730" max="9730" width="2.5703125" style="296" customWidth="1"/>
    <col min="9731" max="9732" width="9.140625" style="296"/>
    <col min="9733" max="9734" width="5.42578125" style="296" customWidth="1"/>
    <col min="9735" max="9735" width="4.5703125" style="296" customWidth="1"/>
    <col min="9736" max="9736" width="4.7109375" style="296" customWidth="1"/>
    <col min="9737" max="9737" width="5.140625" style="296" customWidth="1"/>
    <col min="9738" max="9738" width="10" style="296" customWidth="1"/>
    <col min="9739" max="9739" width="13.42578125" style="296" customWidth="1"/>
    <col min="9740" max="9740" width="10.85546875" style="296" customWidth="1"/>
    <col min="9741" max="9741" width="17" style="296" customWidth="1"/>
    <col min="9742" max="9985" width="9.140625" style="296"/>
    <col min="9986" max="9986" width="2.5703125" style="296" customWidth="1"/>
    <col min="9987" max="9988" width="9.140625" style="296"/>
    <col min="9989" max="9990" width="5.42578125" style="296" customWidth="1"/>
    <col min="9991" max="9991" width="4.5703125" style="296" customWidth="1"/>
    <col min="9992" max="9992" width="4.7109375" style="296" customWidth="1"/>
    <col min="9993" max="9993" width="5.140625" style="296" customWidth="1"/>
    <col min="9994" max="9994" width="10" style="296" customWidth="1"/>
    <col min="9995" max="9995" width="13.42578125" style="296" customWidth="1"/>
    <col min="9996" max="9996" width="10.85546875" style="296" customWidth="1"/>
    <col min="9997" max="9997" width="17" style="296" customWidth="1"/>
    <col min="9998" max="10241" width="9.140625" style="296"/>
    <col min="10242" max="10242" width="2.5703125" style="296" customWidth="1"/>
    <col min="10243" max="10244" width="9.140625" style="296"/>
    <col min="10245" max="10246" width="5.42578125" style="296" customWidth="1"/>
    <col min="10247" max="10247" width="4.5703125" style="296" customWidth="1"/>
    <col min="10248" max="10248" width="4.7109375" style="296" customWidth="1"/>
    <col min="10249" max="10249" width="5.140625" style="296" customWidth="1"/>
    <col min="10250" max="10250" width="10" style="296" customWidth="1"/>
    <col min="10251" max="10251" width="13.42578125" style="296" customWidth="1"/>
    <col min="10252" max="10252" width="10.85546875" style="296" customWidth="1"/>
    <col min="10253" max="10253" width="17" style="296" customWidth="1"/>
    <col min="10254" max="10497" width="9.140625" style="296"/>
    <col min="10498" max="10498" width="2.5703125" style="296" customWidth="1"/>
    <col min="10499" max="10500" width="9.140625" style="296"/>
    <col min="10501" max="10502" width="5.42578125" style="296" customWidth="1"/>
    <col min="10503" max="10503" width="4.5703125" style="296" customWidth="1"/>
    <col min="10504" max="10504" width="4.7109375" style="296" customWidth="1"/>
    <col min="10505" max="10505" width="5.140625" style="296" customWidth="1"/>
    <col min="10506" max="10506" width="10" style="296" customWidth="1"/>
    <col min="10507" max="10507" width="13.42578125" style="296" customWidth="1"/>
    <col min="10508" max="10508" width="10.85546875" style="296" customWidth="1"/>
    <col min="10509" max="10509" width="17" style="296" customWidth="1"/>
    <col min="10510" max="10753" width="9.140625" style="296"/>
    <col min="10754" max="10754" width="2.5703125" style="296" customWidth="1"/>
    <col min="10755" max="10756" width="9.140625" style="296"/>
    <col min="10757" max="10758" width="5.42578125" style="296" customWidth="1"/>
    <col min="10759" max="10759" width="4.5703125" style="296" customWidth="1"/>
    <col min="10760" max="10760" width="4.7109375" style="296" customWidth="1"/>
    <col min="10761" max="10761" width="5.140625" style="296" customWidth="1"/>
    <col min="10762" max="10762" width="10" style="296" customWidth="1"/>
    <col min="10763" max="10763" width="13.42578125" style="296" customWidth="1"/>
    <col min="10764" max="10764" width="10.85546875" style="296" customWidth="1"/>
    <col min="10765" max="10765" width="17" style="296" customWidth="1"/>
    <col min="10766" max="11009" width="9.140625" style="296"/>
    <col min="11010" max="11010" width="2.5703125" style="296" customWidth="1"/>
    <col min="11011" max="11012" width="9.140625" style="296"/>
    <col min="11013" max="11014" width="5.42578125" style="296" customWidth="1"/>
    <col min="11015" max="11015" width="4.5703125" style="296" customWidth="1"/>
    <col min="11016" max="11016" width="4.7109375" style="296" customWidth="1"/>
    <col min="11017" max="11017" width="5.140625" style="296" customWidth="1"/>
    <col min="11018" max="11018" width="10" style="296" customWidth="1"/>
    <col min="11019" max="11019" width="13.42578125" style="296" customWidth="1"/>
    <col min="11020" max="11020" width="10.85546875" style="296" customWidth="1"/>
    <col min="11021" max="11021" width="17" style="296" customWidth="1"/>
    <col min="11022" max="11265" width="9.140625" style="296"/>
    <col min="11266" max="11266" width="2.5703125" style="296" customWidth="1"/>
    <col min="11267" max="11268" width="9.140625" style="296"/>
    <col min="11269" max="11270" width="5.42578125" style="296" customWidth="1"/>
    <col min="11271" max="11271" width="4.5703125" style="296" customWidth="1"/>
    <col min="11272" max="11272" width="4.7109375" style="296" customWidth="1"/>
    <col min="11273" max="11273" width="5.140625" style="296" customWidth="1"/>
    <col min="11274" max="11274" width="10" style="296" customWidth="1"/>
    <col min="11275" max="11275" width="13.42578125" style="296" customWidth="1"/>
    <col min="11276" max="11276" width="10.85546875" style="296" customWidth="1"/>
    <col min="11277" max="11277" width="17" style="296" customWidth="1"/>
    <col min="11278" max="11521" width="9.140625" style="296"/>
    <col min="11522" max="11522" width="2.5703125" style="296" customWidth="1"/>
    <col min="11523" max="11524" width="9.140625" style="296"/>
    <col min="11525" max="11526" width="5.42578125" style="296" customWidth="1"/>
    <col min="11527" max="11527" width="4.5703125" style="296" customWidth="1"/>
    <col min="11528" max="11528" width="4.7109375" style="296" customWidth="1"/>
    <col min="11529" max="11529" width="5.140625" style="296" customWidth="1"/>
    <col min="11530" max="11530" width="10" style="296" customWidth="1"/>
    <col min="11531" max="11531" width="13.42578125" style="296" customWidth="1"/>
    <col min="11532" max="11532" width="10.85546875" style="296" customWidth="1"/>
    <col min="11533" max="11533" width="17" style="296" customWidth="1"/>
    <col min="11534" max="11777" width="9.140625" style="296"/>
    <col min="11778" max="11778" width="2.5703125" style="296" customWidth="1"/>
    <col min="11779" max="11780" width="9.140625" style="296"/>
    <col min="11781" max="11782" width="5.42578125" style="296" customWidth="1"/>
    <col min="11783" max="11783" width="4.5703125" style="296" customWidth="1"/>
    <col min="11784" max="11784" width="4.7109375" style="296" customWidth="1"/>
    <col min="11785" max="11785" width="5.140625" style="296" customWidth="1"/>
    <col min="11786" max="11786" width="10" style="296" customWidth="1"/>
    <col min="11787" max="11787" width="13.42578125" style="296" customWidth="1"/>
    <col min="11788" max="11788" width="10.85546875" style="296" customWidth="1"/>
    <col min="11789" max="11789" width="17" style="296" customWidth="1"/>
    <col min="11790" max="12033" width="9.140625" style="296"/>
    <col min="12034" max="12034" width="2.5703125" style="296" customWidth="1"/>
    <col min="12035" max="12036" width="9.140625" style="296"/>
    <col min="12037" max="12038" width="5.42578125" style="296" customWidth="1"/>
    <col min="12039" max="12039" width="4.5703125" style="296" customWidth="1"/>
    <col min="12040" max="12040" width="4.7109375" style="296" customWidth="1"/>
    <col min="12041" max="12041" width="5.140625" style="296" customWidth="1"/>
    <col min="12042" max="12042" width="10" style="296" customWidth="1"/>
    <col min="12043" max="12043" width="13.42578125" style="296" customWidth="1"/>
    <col min="12044" max="12044" width="10.85546875" style="296" customWidth="1"/>
    <col min="12045" max="12045" width="17" style="296" customWidth="1"/>
    <col min="12046" max="12289" width="9.140625" style="296"/>
    <col min="12290" max="12290" width="2.5703125" style="296" customWidth="1"/>
    <col min="12291" max="12292" width="9.140625" style="296"/>
    <col min="12293" max="12294" width="5.42578125" style="296" customWidth="1"/>
    <col min="12295" max="12295" width="4.5703125" style="296" customWidth="1"/>
    <col min="12296" max="12296" width="4.7109375" style="296" customWidth="1"/>
    <col min="12297" max="12297" width="5.140625" style="296" customWidth="1"/>
    <col min="12298" max="12298" width="10" style="296" customWidth="1"/>
    <col min="12299" max="12299" width="13.42578125" style="296" customWidth="1"/>
    <col min="12300" max="12300" width="10.85546875" style="296" customWidth="1"/>
    <col min="12301" max="12301" width="17" style="296" customWidth="1"/>
    <col min="12302" max="12545" width="9.140625" style="296"/>
    <col min="12546" max="12546" width="2.5703125" style="296" customWidth="1"/>
    <col min="12547" max="12548" width="9.140625" style="296"/>
    <col min="12549" max="12550" width="5.42578125" style="296" customWidth="1"/>
    <col min="12551" max="12551" width="4.5703125" style="296" customWidth="1"/>
    <col min="12552" max="12552" width="4.7109375" style="296" customWidth="1"/>
    <col min="12553" max="12553" width="5.140625" style="296" customWidth="1"/>
    <col min="12554" max="12554" width="10" style="296" customWidth="1"/>
    <col min="12555" max="12555" width="13.42578125" style="296" customWidth="1"/>
    <col min="12556" max="12556" width="10.85546875" style="296" customWidth="1"/>
    <col min="12557" max="12557" width="17" style="296" customWidth="1"/>
    <col min="12558" max="12801" width="9.140625" style="296"/>
    <col min="12802" max="12802" width="2.5703125" style="296" customWidth="1"/>
    <col min="12803" max="12804" width="9.140625" style="296"/>
    <col min="12805" max="12806" width="5.42578125" style="296" customWidth="1"/>
    <col min="12807" max="12807" width="4.5703125" style="296" customWidth="1"/>
    <col min="12808" max="12808" width="4.7109375" style="296" customWidth="1"/>
    <col min="12809" max="12809" width="5.140625" style="296" customWidth="1"/>
    <col min="12810" max="12810" width="10" style="296" customWidth="1"/>
    <col min="12811" max="12811" width="13.42578125" style="296" customWidth="1"/>
    <col min="12812" max="12812" width="10.85546875" style="296" customWidth="1"/>
    <col min="12813" max="12813" width="17" style="296" customWidth="1"/>
    <col min="12814" max="13057" width="9.140625" style="296"/>
    <col min="13058" max="13058" width="2.5703125" style="296" customWidth="1"/>
    <col min="13059" max="13060" width="9.140625" style="296"/>
    <col min="13061" max="13062" width="5.42578125" style="296" customWidth="1"/>
    <col min="13063" max="13063" width="4.5703125" style="296" customWidth="1"/>
    <col min="13064" max="13064" width="4.7109375" style="296" customWidth="1"/>
    <col min="13065" max="13065" width="5.140625" style="296" customWidth="1"/>
    <col min="13066" max="13066" width="10" style="296" customWidth="1"/>
    <col min="13067" max="13067" width="13.42578125" style="296" customWidth="1"/>
    <col min="13068" max="13068" width="10.85546875" style="296" customWidth="1"/>
    <col min="13069" max="13069" width="17" style="296" customWidth="1"/>
    <col min="13070" max="13313" width="9.140625" style="296"/>
    <col min="13314" max="13314" width="2.5703125" style="296" customWidth="1"/>
    <col min="13315" max="13316" width="9.140625" style="296"/>
    <col min="13317" max="13318" width="5.42578125" style="296" customWidth="1"/>
    <col min="13319" max="13319" width="4.5703125" style="296" customWidth="1"/>
    <col min="13320" max="13320" width="4.7109375" style="296" customWidth="1"/>
    <col min="13321" max="13321" width="5.140625" style="296" customWidth="1"/>
    <col min="13322" max="13322" width="10" style="296" customWidth="1"/>
    <col min="13323" max="13323" width="13.42578125" style="296" customWidth="1"/>
    <col min="13324" max="13324" width="10.85546875" style="296" customWidth="1"/>
    <col min="13325" max="13325" width="17" style="296" customWidth="1"/>
    <col min="13326" max="13569" width="9.140625" style="296"/>
    <col min="13570" max="13570" width="2.5703125" style="296" customWidth="1"/>
    <col min="13571" max="13572" width="9.140625" style="296"/>
    <col min="13573" max="13574" width="5.42578125" style="296" customWidth="1"/>
    <col min="13575" max="13575" width="4.5703125" style="296" customWidth="1"/>
    <col min="13576" max="13576" width="4.7109375" style="296" customWidth="1"/>
    <col min="13577" max="13577" width="5.140625" style="296" customWidth="1"/>
    <col min="13578" max="13578" width="10" style="296" customWidth="1"/>
    <col min="13579" max="13579" width="13.42578125" style="296" customWidth="1"/>
    <col min="13580" max="13580" width="10.85546875" style="296" customWidth="1"/>
    <col min="13581" max="13581" width="17" style="296" customWidth="1"/>
    <col min="13582" max="13825" width="9.140625" style="296"/>
    <col min="13826" max="13826" width="2.5703125" style="296" customWidth="1"/>
    <col min="13827" max="13828" width="9.140625" style="296"/>
    <col min="13829" max="13830" width="5.42578125" style="296" customWidth="1"/>
    <col min="13831" max="13831" width="4.5703125" style="296" customWidth="1"/>
    <col min="13832" max="13832" width="4.7109375" style="296" customWidth="1"/>
    <col min="13833" max="13833" width="5.140625" style="296" customWidth="1"/>
    <col min="13834" max="13834" width="10" style="296" customWidth="1"/>
    <col min="13835" max="13835" width="13.42578125" style="296" customWidth="1"/>
    <col min="13836" max="13836" width="10.85546875" style="296" customWidth="1"/>
    <col min="13837" max="13837" width="17" style="296" customWidth="1"/>
    <col min="13838" max="14081" width="9.140625" style="296"/>
    <col min="14082" max="14082" width="2.5703125" style="296" customWidth="1"/>
    <col min="14083" max="14084" width="9.140625" style="296"/>
    <col min="14085" max="14086" width="5.42578125" style="296" customWidth="1"/>
    <col min="14087" max="14087" width="4.5703125" style="296" customWidth="1"/>
    <col min="14088" max="14088" width="4.7109375" style="296" customWidth="1"/>
    <col min="14089" max="14089" width="5.140625" style="296" customWidth="1"/>
    <col min="14090" max="14090" width="10" style="296" customWidth="1"/>
    <col min="14091" max="14091" width="13.42578125" style="296" customWidth="1"/>
    <col min="14092" max="14092" width="10.85546875" style="296" customWidth="1"/>
    <col min="14093" max="14093" width="17" style="296" customWidth="1"/>
    <col min="14094" max="14337" width="9.140625" style="296"/>
    <col min="14338" max="14338" width="2.5703125" style="296" customWidth="1"/>
    <col min="14339" max="14340" width="9.140625" style="296"/>
    <col min="14341" max="14342" width="5.42578125" style="296" customWidth="1"/>
    <col min="14343" max="14343" width="4.5703125" style="296" customWidth="1"/>
    <col min="14344" max="14344" width="4.7109375" style="296" customWidth="1"/>
    <col min="14345" max="14345" width="5.140625" style="296" customWidth="1"/>
    <col min="14346" max="14346" width="10" style="296" customWidth="1"/>
    <col min="14347" max="14347" width="13.42578125" style="296" customWidth="1"/>
    <col min="14348" max="14348" width="10.85546875" style="296" customWidth="1"/>
    <col min="14349" max="14349" width="17" style="296" customWidth="1"/>
    <col min="14350" max="14593" width="9.140625" style="296"/>
    <col min="14594" max="14594" width="2.5703125" style="296" customWidth="1"/>
    <col min="14595" max="14596" width="9.140625" style="296"/>
    <col min="14597" max="14598" width="5.42578125" style="296" customWidth="1"/>
    <col min="14599" max="14599" width="4.5703125" style="296" customWidth="1"/>
    <col min="14600" max="14600" width="4.7109375" style="296" customWidth="1"/>
    <col min="14601" max="14601" width="5.140625" style="296" customWidth="1"/>
    <col min="14602" max="14602" width="10" style="296" customWidth="1"/>
    <col min="14603" max="14603" width="13.42578125" style="296" customWidth="1"/>
    <col min="14604" max="14604" width="10.85546875" style="296" customWidth="1"/>
    <col min="14605" max="14605" width="17" style="296" customWidth="1"/>
    <col min="14606" max="14849" width="9.140625" style="296"/>
    <col min="14850" max="14850" width="2.5703125" style="296" customWidth="1"/>
    <col min="14851" max="14852" width="9.140625" style="296"/>
    <col min="14853" max="14854" width="5.42578125" style="296" customWidth="1"/>
    <col min="14855" max="14855" width="4.5703125" style="296" customWidth="1"/>
    <col min="14856" max="14856" width="4.7109375" style="296" customWidth="1"/>
    <col min="14857" max="14857" width="5.140625" style="296" customWidth="1"/>
    <col min="14858" max="14858" width="10" style="296" customWidth="1"/>
    <col min="14859" max="14859" width="13.42578125" style="296" customWidth="1"/>
    <col min="14860" max="14860" width="10.85546875" style="296" customWidth="1"/>
    <col min="14861" max="14861" width="17" style="296" customWidth="1"/>
    <col min="14862" max="15105" width="9.140625" style="296"/>
    <col min="15106" max="15106" width="2.5703125" style="296" customWidth="1"/>
    <col min="15107" max="15108" width="9.140625" style="296"/>
    <col min="15109" max="15110" width="5.42578125" style="296" customWidth="1"/>
    <col min="15111" max="15111" width="4.5703125" style="296" customWidth="1"/>
    <col min="15112" max="15112" width="4.7109375" style="296" customWidth="1"/>
    <col min="15113" max="15113" width="5.140625" style="296" customWidth="1"/>
    <col min="15114" max="15114" width="10" style="296" customWidth="1"/>
    <col min="15115" max="15115" width="13.42578125" style="296" customWidth="1"/>
    <col min="15116" max="15116" width="10.85546875" style="296" customWidth="1"/>
    <col min="15117" max="15117" width="17" style="296" customWidth="1"/>
    <col min="15118" max="15361" width="9.140625" style="296"/>
    <col min="15362" max="15362" width="2.5703125" style="296" customWidth="1"/>
    <col min="15363" max="15364" width="9.140625" style="296"/>
    <col min="15365" max="15366" width="5.42578125" style="296" customWidth="1"/>
    <col min="15367" max="15367" width="4.5703125" style="296" customWidth="1"/>
    <col min="15368" max="15368" width="4.7109375" style="296" customWidth="1"/>
    <col min="15369" max="15369" width="5.140625" style="296" customWidth="1"/>
    <col min="15370" max="15370" width="10" style="296" customWidth="1"/>
    <col min="15371" max="15371" width="13.42578125" style="296" customWidth="1"/>
    <col min="15372" max="15372" width="10.85546875" style="296" customWidth="1"/>
    <col min="15373" max="15373" width="17" style="296" customWidth="1"/>
    <col min="15374" max="15617" width="9.140625" style="296"/>
    <col min="15618" max="15618" width="2.5703125" style="296" customWidth="1"/>
    <col min="15619" max="15620" width="9.140625" style="296"/>
    <col min="15621" max="15622" width="5.42578125" style="296" customWidth="1"/>
    <col min="15623" max="15623" width="4.5703125" style="296" customWidth="1"/>
    <col min="15624" max="15624" width="4.7109375" style="296" customWidth="1"/>
    <col min="15625" max="15625" width="5.140625" style="296" customWidth="1"/>
    <col min="15626" max="15626" width="10" style="296" customWidth="1"/>
    <col min="15627" max="15627" width="13.42578125" style="296" customWidth="1"/>
    <col min="15628" max="15628" width="10.85546875" style="296" customWidth="1"/>
    <col min="15629" max="15629" width="17" style="296" customWidth="1"/>
    <col min="15630" max="15873" width="9.140625" style="296"/>
    <col min="15874" max="15874" width="2.5703125" style="296" customWidth="1"/>
    <col min="15875" max="15876" width="9.140625" style="296"/>
    <col min="15877" max="15878" width="5.42578125" style="296" customWidth="1"/>
    <col min="15879" max="15879" width="4.5703125" style="296" customWidth="1"/>
    <col min="15880" max="15880" width="4.7109375" style="296" customWidth="1"/>
    <col min="15881" max="15881" width="5.140625" style="296" customWidth="1"/>
    <col min="15882" max="15882" width="10" style="296" customWidth="1"/>
    <col min="15883" max="15883" width="13.42578125" style="296" customWidth="1"/>
    <col min="15884" max="15884" width="10.85546875" style="296" customWidth="1"/>
    <col min="15885" max="15885" width="17" style="296" customWidth="1"/>
    <col min="15886" max="16129" width="9.140625" style="296"/>
    <col min="16130" max="16130" width="2.5703125" style="296" customWidth="1"/>
    <col min="16131" max="16132" width="9.140625" style="296"/>
    <col min="16133" max="16134" width="5.42578125" style="296" customWidth="1"/>
    <col min="16135" max="16135" width="4.5703125" style="296" customWidth="1"/>
    <col min="16136" max="16136" width="4.7109375" style="296" customWidth="1"/>
    <col min="16137" max="16137" width="5.140625" style="296" customWidth="1"/>
    <col min="16138" max="16138" width="10" style="296" customWidth="1"/>
    <col min="16139" max="16139" width="13.42578125" style="296" customWidth="1"/>
    <col min="16140" max="16140" width="10.85546875" style="296" customWidth="1"/>
    <col min="16141" max="16141" width="17" style="296" customWidth="1"/>
    <col min="16142" max="16384" width="9.140625" style="296"/>
  </cols>
  <sheetData>
    <row r="1" spans="1:16" ht="23.25">
      <c r="A1" s="410" t="s">
        <v>1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295"/>
    </row>
    <row r="2" spans="1:16" ht="18">
      <c r="A2" s="412" t="s">
        <v>41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297"/>
    </row>
    <row r="3" spans="1:16" ht="15.75">
      <c r="A3" s="414" t="s">
        <v>3</v>
      </c>
      <c r="B3" s="415"/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297"/>
    </row>
    <row r="4" spans="1:16" ht="14.25">
      <c r="A4" s="163"/>
      <c r="B4" s="164"/>
      <c r="C4" s="164"/>
      <c r="D4" s="164"/>
      <c r="E4" s="164"/>
      <c r="F4" s="164"/>
      <c r="G4" s="164"/>
      <c r="H4" s="164"/>
      <c r="I4" s="157"/>
      <c r="J4" s="157"/>
      <c r="K4" s="157"/>
      <c r="L4" s="157"/>
      <c r="M4" s="297"/>
    </row>
    <row r="5" spans="1:16" ht="15.75">
      <c r="A5" s="166" t="s">
        <v>4</v>
      </c>
      <c r="B5" s="167"/>
      <c r="C5" s="168"/>
      <c r="D5" s="511"/>
      <c r="E5" s="511"/>
      <c r="F5" s="164"/>
      <c r="G5" s="164"/>
      <c r="H5" s="164"/>
      <c r="I5" s="157"/>
      <c r="J5" s="157"/>
      <c r="K5" s="157"/>
      <c r="L5" s="170" t="s">
        <v>5</v>
      </c>
      <c r="M5" s="297"/>
    </row>
    <row r="6" spans="1:16" ht="20.45" customHeight="1">
      <c r="A6" s="416" t="str">
        <f>'BDI SERVIÇOS'!A6:C6</f>
        <v>INTERLIGAÇÃO DAS SUBESTAÇÕES DO PAF 5 E DO INSTITUTO DE HUMANIDADES, ARTES E CIÊNCIAS (IHAC)</v>
      </c>
      <c r="B6" s="417"/>
      <c r="C6" s="417"/>
      <c r="D6" s="417"/>
      <c r="E6" s="417"/>
      <c r="F6" s="417"/>
      <c r="G6" s="417"/>
      <c r="H6" s="417"/>
      <c r="I6" s="417"/>
      <c r="J6" s="417"/>
      <c r="K6" s="157"/>
      <c r="L6" s="172" t="str">
        <f>'BDI SERVIÇOS'!E6</f>
        <v>JANEIRO/2021</v>
      </c>
      <c r="M6" s="297"/>
    </row>
    <row r="7" spans="1:16" ht="15.75">
      <c r="A7" s="418" t="s">
        <v>6</v>
      </c>
      <c r="B7" s="419"/>
      <c r="C7" s="419"/>
      <c r="D7" s="511"/>
      <c r="E7" s="511"/>
      <c r="F7" s="164"/>
      <c r="G7" s="408"/>
      <c r="H7" s="408"/>
      <c r="I7" s="157"/>
      <c r="J7" s="157"/>
      <c r="K7" s="157"/>
      <c r="L7" s="174" t="s">
        <v>42</v>
      </c>
      <c r="M7" s="298"/>
      <c r="N7" s="85"/>
    </row>
    <row r="8" spans="1:16" ht="16.5">
      <c r="A8" s="299" t="str">
        <f>'BDI SERVIÇOS'!A8:C8</f>
        <v>Campus Universitário da Federação, Salvador, Bahia.</v>
      </c>
      <c r="B8" s="300"/>
      <c r="C8" s="300"/>
      <c r="D8" s="301"/>
      <c r="E8" s="301"/>
      <c r="F8" s="164"/>
      <c r="G8" s="302"/>
      <c r="H8" s="303"/>
      <c r="I8" s="180"/>
      <c r="J8" s="180"/>
      <c r="K8" s="157"/>
      <c r="L8" s="181">
        <f>'BDI SERVIÇOS'!E8</f>
        <v>20</v>
      </c>
      <c r="M8" s="297"/>
    </row>
    <row r="9" spans="1:16" ht="13.5" thickBot="1">
      <c r="A9" s="304"/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6"/>
    </row>
    <row r="10" spans="1:16" ht="13.5" thickBot="1"/>
    <row r="11" spans="1:16" ht="40.5" customHeight="1" thickBot="1">
      <c r="A11" s="512" t="s">
        <v>92</v>
      </c>
      <c r="B11" s="513"/>
      <c r="C11" s="513"/>
      <c r="D11" s="513"/>
      <c r="E11" s="513"/>
      <c r="F11" s="513"/>
      <c r="G11" s="513"/>
      <c r="H11" s="513"/>
      <c r="I11" s="513"/>
      <c r="J11" s="513"/>
      <c r="K11" s="513"/>
      <c r="L11" s="513"/>
      <c r="M11" s="514"/>
      <c r="N11" s="307"/>
      <c r="O11" s="307"/>
      <c r="P11" s="307"/>
    </row>
    <row r="12" spans="1:16" ht="16.5" thickBot="1">
      <c r="A12" s="515" t="s">
        <v>93</v>
      </c>
      <c r="B12" s="516"/>
      <c r="C12" s="516"/>
      <c r="D12" s="516"/>
      <c r="E12" s="516"/>
      <c r="F12" s="516"/>
      <c r="G12" s="516"/>
      <c r="H12" s="516"/>
      <c r="I12" s="516"/>
      <c r="J12" s="516"/>
      <c r="K12" s="516"/>
      <c r="L12" s="516"/>
      <c r="M12" s="517"/>
    </row>
    <row r="13" spans="1:16" ht="13.9" customHeight="1" thickBot="1">
      <c r="A13" s="527" t="s">
        <v>94</v>
      </c>
      <c r="B13" s="528"/>
      <c r="C13" s="533" t="s">
        <v>95</v>
      </c>
      <c r="D13" s="534"/>
      <c r="E13" s="534"/>
      <c r="F13" s="534"/>
      <c r="G13" s="534"/>
      <c r="H13" s="534"/>
      <c r="I13" s="535"/>
      <c r="J13" s="542" t="s">
        <v>96</v>
      </c>
      <c r="K13" s="543"/>
      <c r="L13" s="542" t="s">
        <v>97</v>
      </c>
      <c r="M13" s="544"/>
    </row>
    <row r="14" spans="1:16" ht="13.15" customHeight="1">
      <c r="A14" s="529"/>
      <c r="B14" s="530"/>
      <c r="C14" s="536"/>
      <c r="D14" s="537"/>
      <c r="E14" s="537"/>
      <c r="F14" s="537"/>
      <c r="G14" s="537"/>
      <c r="H14" s="537"/>
      <c r="I14" s="538"/>
      <c r="J14" s="545" t="s">
        <v>98</v>
      </c>
      <c r="K14" s="545" t="s">
        <v>99</v>
      </c>
      <c r="L14" s="545" t="s">
        <v>98</v>
      </c>
      <c r="M14" s="545" t="s">
        <v>99</v>
      </c>
    </row>
    <row r="15" spans="1:16" ht="13.9" customHeight="1" thickBot="1">
      <c r="A15" s="531"/>
      <c r="B15" s="532"/>
      <c r="C15" s="539"/>
      <c r="D15" s="540"/>
      <c r="E15" s="540"/>
      <c r="F15" s="540"/>
      <c r="G15" s="540"/>
      <c r="H15" s="540"/>
      <c r="I15" s="541"/>
      <c r="J15" s="546"/>
      <c r="K15" s="546"/>
      <c r="L15" s="546"/>
      <c r="M15" s="546"/>
    </row>
    <row r="16" spans="1:16" ht="16.5" thickBot="1">
      <c r="A16" s="521" t="s">
        <v>100</v>
      </c>
      <c r="B16" s="522"/>
      <c r="C16" s="522"/>
      <c r="D16" s="522"/>
      <c r="E16" s="522"/>
      <c r="F16" s="522"/>
      <c r="G16" s="522"/>
      <c r="H16" s="522"/>
      <c r="I16" s="522"/>
      <c r="J16" s="522"/>
      <c r="K16" s="522"/>
      <c r="L16" s="522"/>
      <c r="M16" s="523"/>
    </row>
    <row r="17" spans="1:14" ht="15">
      <c r="A17" s="524" t="s">
        <v>56</v>
      </c>
      <c r="B17" s="525"/>
      <c r="C17" s="526" t="s">
        <v>101</v>
      </c>
      <c r="D17" s="526"/>
      <c r="E17" s="526"/>
      <c r="F17" s="526"/>
      <c r="G17" s="526"/>
      <c r="H17" s="526"/>
      <c r="I17" s="526"/>
      <c r="J17" s="308">
        <v>0</v>
      </c>
      <c r="K17" s="308">
        <v>0</v>
      </c>
      <c r="L17" s="308">
        <v>20</v>
      </c>
      <c r="M17" s="309">
        <v>20</v>
      </c>
      <c r="N17" s="310"/>
    </row>
    <row r="18" spans="1:14" ht="15">
      <c r="A18" s="518" t="s">
        <v>58</v>
      </c>
      <c r="B18" s="519"/>
      <c r="C18" s="520" t="s">
        <v>102</v>
      </c>
      <c r="D18" s="520"/>
      <c r="E18" s="520"/>
      <c r="F18" s="520"/>
      <c r="G18" s="520"/>
      <c r="H18" s="520"/>
      <c r="I18" s="520"/>
      <c r="J18" s="311">
        <v>1.5</v>
      </c>
      <c r="K18" s="311">
        <v>1.5</v>
      </c>
      <c r="L18" s="311">
        <v>1.5</v>
      </c>
      <c r="M18" s="312">
        <v>1.5</v>
      </c>
      <c r="N18" s="310"/>
    </row>
    <row r="19" spans="1:14" ht="15">
      <c r="A19" s="518" t="s">
        <v>60</v>
      </c>
      <c r="B19" s="519"/>
      <c r="C19" s="520" t="s">
        <v>103</v>
      </c>
      <c r="D19" s="520"/>
      <c r="E19" s="520"/>
      <c r="F19" s="520"/>
      <c r="G19" s="520"/>
      <c r="H19" s="520"/>
      <c r="I19" s="520"/>
      <c r="J19" s="311">
        <v>1</v>
      </c>
      <c r="K19" s="311">
        <v>1</v>
      </c>
      <c r="L19" s="311">
        <v>1</v>
      </c>
      <c r="M19" s="312">
        <v>1</v>
      </c>
      <c r="N19" s="310"/>
    </row>
    <row r="20" spans="1:14" ht="15">
      <c r="A20" s="518" t="s">
        <v>62</v>
      </c>
      <c r="B20" s="519"/>
      <c r="C20" s="520" t="s">
        <v>104</v>
      </c>
      <c r="D20" s="520"/>
      <c r="E20" s="520"/>
      <c r="F20" s="520"/>
      <c r="G20" s="520"/>
      <c r="H20" s="520"/>
      <c r="I20" s="520"/>
      <c r="J20" s="311">
        <v>0.2</v>
      </c>
      <c r="K20" s="311">
        <v>0.2</v>
      </c>
      <c r="L20" s="311">
        <v>0.2</v>
      </c>
      <c r="M20" s="312">
        <v>0.2</v>
      </c>
      <c r="N20" s="310"/>
    </row>
    <row r="21" spans="1:14" ht="15">
      <c r="A21" s="518" t="s">
        <v>105</v>
      </c>
      <c r="B21" s="519"/>
      <c r="C21" s="520" t="s">
        <v>106</v>
      </c>
      <c r="D21" s="520"/>
      <c r="E21" s="520"/>
      <c r="F21" s="520"/>
      <c r="G21" s="520"/>
      <c r="H21" s="520"/>
      <c r="I21" s="520"/>
      <c r="J21" s="311">
        <v>0.6</v>
      </c>
      <c r="K21" s="311">
        <v>0.6</v>
      </c>
      <c r="L21" s="311">
        <v>0.6</v>
      </c>
      <c r="M21" s="312">
        <v>0.6</v>
      </c>
      <c r="N21" s="310"/>
    </row>
    <row r="22" spans="1:14" ht="15">
      <c r="A22" s="518" t="s">
        <v>107</v>
      </c>
      <c r="B22" s="519"/>
      <c r="C22" s="520" t="s">
        <v>108</v>
      </c>
      <c r="D22" s="520"/>
      <c r="E22" s="520"/>
      <c r="F22" s="520"/>
      <c r="G22" s="520"/>
      <c r="H22" s="520"/>
      <c r="I22" s="520"/>
      <c r="J22" s="311">
        <v>2.5</v>
      </c>
      <c r="K22" s="311">
        <v>2.5</v>
      </c>
      <c r="L22" s="311">
        <v>2.5</v>
      </c>
      <c r="M22" s="312">
        <v>2.5</v>
      </c>
      <c r="N22" s="310"/>
    </row>
    <row r="23" spans="1:14" ht="15">
      <c r="A23" s="518" t="s">
        <v>109</v>
      </c>
      <c r="B23" s="519"/>
      <c r="C23" s="520" t="s">
        <v>110</v>
      </c>
      <c r="D23" s="520"/>
      <c r="E23" s="520"/>
      <c r="F23" s="520"/>
      <c r="G23" s="520"/>
      <c r="H23" s="520"/>
      <c r="I23" s="520"/>
      <c r="J23" s="311">
        <v>3</v>
      </c>
      <c r="K23" s="311">
        <v>3</v>
      </c>
      <c r="L23" s="311">
        <v>3</v>
      </c>
      <c r="M23" s="312">
        <v>3</v>
      </c>
      <c r="N23" s="310"/>
    </row>
    <row r="24" spans="1:14" ht="15">
      <c r="A24" s="518" t="s">
        <v>111</v>
      </c>
      <c r="B24" s="519"/>
      <c r="C24" s="520" t="s">
        <v>112</v>
      </c>
      <c r="D24" s="520"/>
      <c r="E24" s="520"/>
      <c r="F24" s="520"/>
      <c r="G24" s="520"/>
      <c r="H24" s="520"/>
      <c r="I24" s="520"/>
      <c r="J24" s="311">
        <v>8</v>
      </c>
      <c r="K24" s="311">
        <v>8</v>
      </c>
      <c r="L24" s="311">
        <v>8</v>
      </c>
      <c r="M24" s="312">
        <v>8</v>
      </c>
      <c r="N24" s="310"/>
    </row>
    <row r="25" spans="1:14" ht="15.75" thickBot="1">
      <c r="A25" s="547" t="s">
        <v>113</v>
      </c>
      <c r="B25" s="548"/>
      <c r="C25" s="549" t="s">
        <v>114</v>
      </c>
      <c r="D25" s="549"/>
      <c r="E25" s="549"/>
      <c r="F25" s="549"/>
      <c r="G25" s="549"/>
      <c r="H25" s="549"/>
      <c r="I25" s="549"/>
      <c r="J25" s="313">
        <v>0</v>
      </c>
      <c r="K25" s="313">
        <v>0</v>
      </c>
      <c r="L25" s="313">
        <v>0</v>
      </c>
      <c r="M25" s="314">
        <v>0</v>
      </c>
      <c r="N25" s="310"/>
    </row>
    <row r="26" spans="1:14" ht="16.5" thickBot="1">
      <c r="A26" s="550" t="s">
        <v>115</v>
      </c>
      <c r="B26" s="551"/>
      <c r="C26" s="551" t="s">
        <v>116</v>
      </c>
      <c r="D26" s="551"/>
      <c r="E26" s="551"/>
      <c r="F26" s="551"/>
      <c r="G26" s="551"/>
      <c r="H26" s="551"/>
      <c r="I26" s="551"/>
      <c r="J26" s="315">
        <f>SUM(J17:J25)</f>
        <v>16.8</v>
      </c>
      <c r="K26" s="315">
        <f>SUM(K17:K25)</f>
        <v>16.8</v>
      </c>
      <c r="L26" s="315">
        <f>SUM(L17:L25)</f>
        <v>36.799999999999997</v>
      </c>
      <c r="M26" s="316">
        <f>SUM(M17:M25)</f>
        <v>36.799999999999997</v>
      </c>
      <c r="N26" s="310"/>
    </row>
    <row r="27" spans="1:14" ht="16.5" thickBot="1">
      <c r="A27" s="521" t="s">
        <v>117</v>
      </c>
      <c r="B27" s="522"/>
      <c r="C27" s="522"/>
      <c r="D27" s="522"/>
      <c r="E27" s="522"/>
      <c r="F27" s="522"/>
      <c r="G27" s="522"/>
      <c r="H27" s="522"/>
      <c r="I27" s="522"/>
      <c r="J27" s="522"/>
      <c r="K27" s="522"/>
      <c r="L27" s="522"/>
      <c r="M27" s="523"/>
      <c r="N27" s="310"/>
    </row>
    <row r="28" spans="1:14" ht="15">
      <c r="A28" s="524" t="s">
        <v>118</v>
      </c>
      <c r="B28" s="525"/>
      <c r="C28" s="526" t="s">
        <v>119</v>
      </c>
      <c r="D28" s="526"/>
      <c r="E28" s="526"/>
      <c r="F28" s="526"/>
      <c r="G28" s="526"/>
      <c r="H28" s="526"/>
      <c r="I28" s="526"/>
      <c r="J28" s="308">
        <v>17.97</v>
      </c>
      <c r="K28" s="308">
        <v>0</v>
      </c>
      <c r="L28" s="308">
        <v>17.97</v>
      </c>
      <c r="M28" s="309">
        <v>0</v>
      </c>
      <c r="N28" s="310"/>
    </row>
    <row r="29" spans="1:14" ht="15">
      <c r="A29" s="518" t="s">
        <v>120</v>
      </c>
      <c r="B29" s="519"/>
      <c r="C29" s="520" t="s">
        <v>121</v>
      </c>
      <c r="D29" s="520"/>
      <c r="E29" s="520"/>
      <c r="F29" s="520"/>
      <c r="G29" s="520"/>
      <c r="H29" s="520"/>
      <c r="I29" s="520"/>
      <c r="J29" s="311">
        <v>3.97</v>
      </c>
      <c r="K29" s="311">
        <v>0</v>
      </c>
      <c r="L29" s="311">
        <v>3.97</v>
      </c>
      <c r="M29" s="312">
        <v>0</v>
      </c>
      <c r="N29" s="310"/>
    </row>
    <row r="30" spans="1:14" ht="15">
      <c r="A30" s="518" t="s">
        <v>122</v>
      </c>
      <c r="B30" s="519"/>
      <c r="C30" s="520" t="s">
        <v>123</v>
      </c>
      <c r="D30" s="520"/>
      <c r="E30" s="520"/>
      <c r="F30" s="520"/>
      <c r="G30" s="520"/>
      <c r="H30" s="520"/>
      <c r="I30" s="520"/>
      <c r="J30" s="311">
        <v>0.9</v>
      </c>
      <c r="K30" s="311">
        <v>0.69</v>
      </c>
      <c r="L30" s="311">
        <v>0.9</v>
      </c>
      <c r="M30" s="312">
        <v>0.69</v>
      </c>
      <c r="N30" s="310"/>
    </row>
    <row r="31" spans="1:14" ht="15">
      <c r="A31" s="518" t="s">
        <v>124</v>
      </c>
      <c r="B31" s="519"/>
      <c r="C31" s="520" t="s">
        <v>125</v>
      </c>
      <c r="D31" s="520"/>
      <c r="E31" s="520"/>
      <c r="F31" s="520"/>
      <c r="G31" s="520"/>
      <c r="H31" s="520"/>
      <c r="I31" s="520"/>
      <c r="J31" s="311">
        <v>10.84</v>
      </c>
      <c r="K31" s="311">
        <v>8.33</v>
      </c>
      <c r="L31" s="311">
        <v>10.84</v>
      </c>
      <c r="M31" s="312">
        <v>8.33</v>
      </c>
      <c r="N31" s="310"/>
    </row>
    <row r="32" spans="1:14" ht="15">
      <c r="A32" s="518" t="s">
        <v>126</v>
      </c>
      <c r="B32" s="519"/>
      <c r="C32" s="520" t="s">
        <v>127</v>
      </c>
      <c r="D32" s="520"/>
      <c r="E32" s="520"/>
      <c r="F32" s="520"/>
      <c r="G32" s="520"/>
      <c r="H32" s="520"/>
      <c r="I32" s="520"/>
      <c r="J32" s="311">
        <v>7.0000000000000007E-2</v>
      </c>
      <c r="K32" s="311">
        <v>0.06</v>
      </c>
      <c r="L32" s="311">
        <v>7.0000000000000007E-2</v>
      </c>
      <c r="M32" s="312">
        <v>0.06</v>
      </c>
      <c r="N32" s="310"/>
    </row>
    <row r="33" spans="1:14" ht="15">
      <c r="A33" s="518" t="s">
        <v>128</v>
      </c>
      <c r="B33" s="519"/>
      <c r="C33" s="520" t="s">
        <v>129</v>
      </c>
      <c r="D33" s="520"/>
      <c r="E33" s="520"/>
      <c r="F33" s="520"/>
      <c r="G33" s="520"/>
      <c r="H33" s="520"/>
      <c r="I33" s="520"/>
      <c r="J33" s="311">
        <v>0.72</v>
      </c>
      <c r="K33" s="311">
        <v>0.56000000000000005</v>
      </c>
      <c r="L33" s="311">
        <v>0.72</v>
      </c>
      <c r="M33" s="312">
        <v>0.56000000000000005</v>
      </c>
      <c r="N33" s="310"/>
    </row>
    <row r="34" spans="1:14" ht="15">
      <c r="A34" s="518" t="s">
        <v>130</v>
      </c>
      <c r="B34" s="519"/>
      <c r="C34" s="520" t="s">
        <v>131</v>
      </c>
      <c r="D34" s="520"/>
      <c r="E34" s="520"/>
      <c r="F34" s="520"/>
      <c r="G34" s="520"/>
      <c r="H34" s="520"/>
      <c r="I34" s="520"/>
      <c r="J34" s="311">
        <v>2.0099999999999998</v>
      </c>
      <c r="K34" s="311">
        <v>0</v>
      </c>
      <c r="L34" s="311">
        <v>2.0099999999999998</v>
      </c>
      <c r="M34" s="312">
        <v>0</v>
      </c>
      <c r="N34" s="310"/>
    </row>
    <row r="35" spans="1:14" ht="15">
      <c r="A35" s="518" t="s">
        <v>132</v>
      </c>
      <c r="B35" s="519"/>
      <c r="C35" s="520" t="s">
        <v>133</v>
      </c>
      <c r="D35" s="520"/>
      <c r="E35" s="520"/>
      <c r="F35" s="520"/>
      <c r="G35" s="520"/>
      <c r="H35" s="520"/>
      <c r="I35" s="520"/>
      <c r="J35" s="311">
        <v>0.11</v>
      </c>
      <c r="K35" s="311">
        <v>0.09</v>
      </c>
      <c r="L35" s="311">
        <v>0.11</v>
      </c>
      <c r="M35" s="312">
        <v>0.09</v>
      </c>
      <c r="N35" s="310"/>
    </row>
    <row r="36" spans="1:14" ht="15">
      <c r="A36" s="518" t="s">
        <v>134</v>
      </c>
      <c r="B36" s="519"/>
      <c r="C36" s="520" t="s">
        <v>135</v>
      </c>
      <c r="D36" s="520"/>
      <c r="E36" s="520"/>
      <c r="F36" s="520"/>
      <c r="G36" s="520"/>
      <c r="H36" s="520"/>
      <c r="I36" s="520"/>
      <c r="J36" s="311">
        <v>8.26</v>
      </c>
      <c r="K36" s="311">
        <v>6.35</v>
      </c>
      <c r="L36" s="311">
        <v>8.26</v>
      </c>
      <c r="M36" s="312">
        <v>6.35</v>
      </c>
      <c r="N36" s="310"/>
    </row>
    <row r="37" spans="1:14" ht="15.75" thickBot="1">
      <c r="A37" s="547" t="s">
        <v>136</v>
      </c>
      <c r="B37" s="548"/>
      <c r="C37" s="549" t="s">
        <v>137</v>
      </c>
      <c r="D37" s="549"/>
      <c r="E37" s="549"/>
      <c r="F37" s="549"/>
      <c r="G37" s="549"/>
      <c r="H37" s="549"/>
      <c r="I37" s="549"/>
      <c r="J37" s="313">
        <v>0.03</v>
      </c>
      <c r="K37" s="313">
        <v>0.03</v>
      </c>
      <c r="L37" s="313">
        <v>0.03</v>
      </c>
      <c r="M37" s="314">
        <v>0.03</v>
      </c>
      <c r="N37" s="310"/>
    </row>
    <row r="38" spans="1:14" ht="16.5" thickBot="1">
      <c r="A38" s="550" t="s">
        <v>138</v>
      </c>
      <c r="B38" s="551"/>
      <c r="C38" s="551" t="s">
        <v>116</v>
      </c>
      <c r="D38" s="551"/>
      <c r="E38" s="551"/>
      <c r="F38" s="551"/>
      <c r="G38" s="551"/>
      <c r="H38" s="551"/>
      <c r="I38" s="551"/>
      <c r="J38" s="315">
        <f>SUM(J28:J37)</f>
        <v>44.879999999999988</v>
      </c>
      <c r="K38" s="315">
        <f>SUM(K28:K37)</f>
        <v>16.11</v>
      </c>
      <c r="L38" s="315">
        <f>SUM(L28:L37)</f>
        <v>44.879999999999988</v>
      </c>
      <c r="M38" s="316">
        <f>SUM(M28:M37)</f>
        <v>16.11</v>
      </c>
      <c r="N38" s="310"/>
    </row>
    <row r="39" spans="1:14" ht="16.5" thickBot="1">
      <c r="A39" s="521" t="s">
        <v>139</v>
      </c>
      <c r="B39" s="522"/>
      <c r="C39" s="522"/>
      <c r="D39" s="522"/>
      <c r="E39" s="522"/>
      <c r="F39" s="522"/>
      <c r="G39" s="522"/>
      <c r="H39" s="522"/>
      <c r="I39" s="522"/>
      <c r="J39" s="522"/>
      <c r="K39" s="522"/>
      <c r="L39" s="522"/>
      <c r="M39" s="523"/>
      <c r="N39" s="310"/>
    </row>
    <row r="40" spans="1:14" ht="15">
      <c r="A40" s="524" t="s">
        <v>140</v>
      </c>
      <c r="B40" s="525"/>
      <c r="C40" s="526" t="s">
        <v>141</v>
      </c>
      <c r="D40" s="526"/>
      <c r="E40" s="526"/>
      <c r="F40" s="526"/>
      <c r="G40" s="526"/>
      <c r="H40" s="526"/>
      <c r="I40" s="526"/>
      <c r="J40" s="317">
        <v>5</v>
      </c>
      <c r="K40" s="317">
        <v>3.84</v>
      </c>
      <c r="L40" s="317">
        <v>5</v>
      </c>
      <c r="M40" s="318">
        <v>3.84</v>
      </c>
      <c r="N40" s="310"/>
    </row>
    <row r="41" spans="1:14" ht="15">
      <c r="A41" s="518" t="s">
        <v>142</v>
      </c>
      <c r="B41" s="519"/>
      <c r="C41" s="520" t="s">
        <v>143</v>
      </c>
      <c r="D41" s="520"/>
      <c r="E41" s="520"/>
      <c r="F41" s="520"/>
      <c r="G41" s="520"/>
      <c r="H41" s="520"/>
      <c r="I41" s="520"/>
      <c r="J41" s="319">
        <v>0.12</v>
      </c>
      <c r="K41" s="319">
        <v>0.09</v>
      </c>
      <c r="L41" s="319">
        <v>0.12</v>
      </c>
      <c r="M41" s="320">
        <v>0.09</v>
      </c>
      <c r="N41" s="310"/>
    </row>
    <row r="42" spans="1:14" ht="15">
      <c r="A42" s="518" t="s">
        <v>144</v>
      </c>
      <c r="B42" s="519"/>
      <c r="C42" s="520" t="s">
        <v>145</v>
      </c>
      <c r="D42" s="520"/>
      <c r="E42" s="520"/>
      <c r="F42" s="520"/>
      <c r="G42" s="520"/>
      <c r="H42" s="520"/>
      <c r="I42" s="520"/>
      <c r="J42" s="319">
        <v>5.05</v>
      </c>
      <c r="K42" s="319">
        <v>3.88</v>
      </c>
      <c r="L42" s="319">
        <v>5.05</v>
      </c>
      <c r="M42" s="320">
        <v>3.88</v>
      </c>
      <c r="N42" s="310"/>
    </row>
    <row r="43" spans="1:14" ht="15">
      <c r="A43" s="518" t="s">
        <v>146</v>
      </c>
      <c r="B43" s="519"/>
      <c r="C43" s="520" t="s">
        <v>147</v>
      </c>
      <c r="D43" s="520"/>
      <c r="E43" s="520"/>
      <c r="F43" s="520"/>
      <c r="G43" s="520"/>
      <c r="H43" s="520"/>
      <c r="I43" s="520"/>
      <c r="J43" s="319">
        <v>4.7699999999999996</v>
      </c>
      <c r="K43" s="319">
        <v>3.67</v>
      </c>
      <c r="L43" s="319">
        <v>4.7699999999999996</v>
      </c>
      <c r="M43" s="320">
        <v>3.67</v>
      </c>
      <c r="N43" s="310"/>
    </row>
    <row r="44" spans="1:14" ht="15.75" thickBot="1">
      <c r="A44" s="547" t="s">
        <v>148</v>
      </c>
      <c r="B44" s="548"/>
      <c r="C44" s="549" t="s">
        <v>149</v>
      </c>
      <c r="D44" s="549"/>
      <c r="E44" s="549"/>
      <c r="F44" s="549"/>
      <c r="G44" s="549"/>
      <c r="H44" s="549"/>
      <c r="I44" s="549"/>
      <c r="J44" s="321">
        <v>0.42</v>
      </c>
      <c r="K44" s="321">
        <v>0.32</v>
      </c>
      <c r="L44" s="321">
        <v>0.42</v>
      </c>
      <c r="M44" s="322">
        <v>0.32</v>
      </c>
      <c r="N44" s="310"/>
    </row>
    <row r="45" spans="1:14" ht="16.5" thickBot="1">
      <c r="A45" s="550" t="s">
        <v>150</v>
      </c>
      <c r="B45" s="551"/>
      <c r="C45" s="551" t="s">
        <v>116</v>
      </c>
      <c r="D45" s="551"/>
      <c r="E45" s="551"/>
      <c r="F45" s="551"/>
      <c r="G45" s="551"/>
      <c r="H45" s="551"/>
      <c r="I45" s="551"/>
      <c r="J45" s="323">
        <f>SUM(J40:J44)</f>
        <v>15.36</v>
      </c>
      <c r="K45" s="323">
        <f>SUM(K40:K44)</f>
        <v>11.8</v>
      </c>
      <c r="L45" s="323">
        <f>SUM(L40:L44)</f>
        <v>15.36</v>
      </c>
      <c r="M45" s="324">
        <f>SUM(M40:M44)</f>
        <v>11.8</v>
      </c>
    </row>
    <row r="46" spans="1:14" ht="16.5" thickBot="1">
      <c r="A46" s="521" t="s">
        <v>151</v>
      </c>
      <c r="B46" s="522"/>
      <c r="C46" s="522"/>
      <c r="D46" s="522"/>
      <c r="E46" s="522"/>
      <c r="F46" s="522"/>
      <c r="G46" s="522"/>
      <c r="H46" s="522"/>
      <c r="I46" s="522"/>
      <c r="J46" s="522"/>
      <c r="K46" s="522"/>
      <c r="L46" s="522"/>
      <c r="M46" s="523"/>
    </row>
    <row r="47" spans="1:14">
      <c r="A47" s="524" t="s">
        <v>152</v>
      </c>
      <c r="B47" s="525"/>
      <c r="C47" s="526" t="s">
        <v>153</v>
      </c>
      <c r="D47" s="526"/>
      <c r="E47" s="526"/>
      <c r="F47" s="526"/>
      <c r="G47" s="526"/>
      <c r="H47" s="526"/>
      <c r="I47" s="526"/>
      <c r="J47" s="317">
        <v>7.54</v>
      </c>
      <c r="K47" s="317">
        <v>2.71</v>
      </c>
      <c r="L47" s="317">
        <v>16.52</v>
      </c>
      <c r="M47" s="318">
        <v>5.93</v>
      </c>
    </row>
    <row r="48" spans="1:14" ht="44.25" customHeight="1" thickBot="1">
      <c r="A48" s="547" t="s">
        <v>154</v>
      </c>
      <c r="B48" s="548"/>
      <c r="C48" s="554" t="s">
        <v>155</v>
      </c>
      <c r="D48" s="554"/>
      <c r="E48" s="554"/>
      <c r="F48" s="554"/>
      <c r="G48" s="554"/>
      <c r="H48" s="554"/>
      <c r="I48" s="554"/>
      <c r="J48" s="321">
        <v>0.42</v>
      </c>
      <c r="K48" s="321">
        <v>0.32</v>
      </c>
      <c r="L48" s="321">
        <v>0.44</v>
      </c>
      <c r="M48" s="322">
        <v>0.34</v>
      </c>
    </row>
    <row r="49" spans="1:13" ht="16.5" thickBot="1">
      <c r="A49" s="550" t="s">
        <v>156</v>
      </c>
      <c r="B49" s="551"/>
      <c r="C49" s="551" t="s">
        <v>116</v>
      </c>
      <c r="D49" s="551"/>
      <c r="E49" s="551"/>
      <c r="F49" s="551"/>
      <c r="G49" s="551"/>
      <c r="H49" s="551"/>
      <c r="I49" s="551"/>
      <c r="J49" s="323">
        <f>SUM(J47:J48)</f>
        <v>7.96</v>
      </c>
      <c r="K49" s="323">
        <f>SUM(K47:K48)</f>
        <v>3.03</v>
      </c>
      <c r="L49" s="323">
        <f>SUM(L47:L48)</f>
        <v>16.96</v>
      </c>
      <c r="M49" s="324">
        <f>SUM(M47:M48)</f>
        <v>6.27</v>
      </c>
    </row>
    <row r="50" spans="1:13" ht="16.5" thickBot="1">
      <c r="A50" s="325"/>
      <c r="B50" s="326"/>
      <c r="C50" s="326"/>
      <c r="D50" s="326"/>
      <c r="E50" s="326"/>
      <c r="F50" s="326"/>
      <c r="G50" s="326"/>
      <c r="H50" s="326"/>
      <c r="I50" s="326"/>
      <c r="J50" s="327"/>
      <c r="K50" s="327"/>
      <c r="L50" s="327"/>
      <c r="M50" s="328"/>
    </row>
    <row r="51" spans="1:13" ht="16.5" thickBot="1">
      <c r="A51" s="552"/>
      <c r="B51" s="553"/>
      <c r="C51" s="553" t="s">
        <v>157</v>
      </c>
      <c r="D51" s="553"/>
      <c r="E51" s="553"/>
      <c r="F51" s="553"/>
      <c r="G51" s="553"/>
      <c r="H51" s="553"/>
      <c r="I51" s="553"/>
      <c r="J51" s="329">
        <f>J26+J38+J45+J49</f>
        <v>84.999999999999986</v>
      </c>
      <c r="K51" s="329">
        <f>K26+K38+K45+K49</f>
        <v>47.739999999999995</v>
      </c>
      <c r="L51" s="329">
        <f>L26+L38+L45+L49</f>
        <v>113.99999999999997</v>
      </c>
      <c r="M51" s="330">
        <f>M26+M38+M45+M49</f>
        <v>70.97999999999999</v>
      </c>
    </row>
    <row r="64" spans="1:13">
      <c r="B64" s="296" t="s">
        <v>158</v>
      </c>
    </row>
  </sheetData>
  <mergeCells count="84">
    <mergeCell ref="A51:B51"/>
    <mergeCell ref="C51:I51"/>
    <mergeCell ref="A46:M46"/>
    <mergeCell ref="A47:B47"/>
    <mergeCell ref="C47:I47"/>
    <mergeCell ref="A48:B48"/>
    <mergeCell ref="C48:I48"/>
    <mergeCell ref="A49:B49"/>
    <mergeCell ref="C49:I49"/>
    <mergeCell ref="A43:B43"/>
    <mergeCell ref="C43:I43"/>
    <mergeCell ref="A44:B44"/>
    <mergeCell ref="C44:I44"/>
    <mergeCell ref="A45:B45"/>
    <mergeCell ref="C45:I45"/>
    <mergeCell ref="A42:B42"/>
    <mergeCell ref="C42:I42"/>
    <mergeCell ref="A36:B36"/>
    <mergeCell ref="C36:I36"/>
    <mergeCell ref="A37:B37"/>
    <mergeCell ref="C37:I37"/>
    <mergeCell ref="A38:B38"/>
    <mergeCell ref="C38:I38"/>
    <mergeCell ref="A39:M39"/>
    <mergeCell ref="A40:B40"/>
    <mergeCell ref="C40:I40"/>
    <mergeCell ref="A41:B41"/>
    <mergeCell ref="C41:I41"/>
    <mergeCell ref="A33:B33"/>
    <mergeCell ref="C33:I33"/>
    <mergeCell ref="A34:B34"/>
    <mergeCell ref="C34:I34"/>
    <mergeCell ref="A35:B35"/>
    <mergeCell ref="C35:I35"/>
    <mergeCell ref="A30:B30"/>
    <mergeCell ref="C30:I30"/>
    <mergeCell ref="A31:B31"/>
    <mergeCell ref="C31:I31"/>
    <mergeCell ref="A32:B32"/>
    <mergeCell ref="C32:I32"/>
    <mergeCell ref="A22:B22"/>
    <mergeCell ref="C22:I22"/>
    <mergeCell ref="A29:B29"/>
    <mergeCell ref="C29:I29"/>
    <mergeCell ref="A23:B23"/>
    <mergeCell ref="C23:I23"/>
    <mergeCell ref="A24:B24"/>
    <mergeCell ref="C24:I24"/>
    <mergeCell ref="A25:B25"/>
    <mergeCell ref="C25:I25"/>
    <mergeCell ref="A26:B26"/>
    <mergeCell ref="C26:I26"/>
    <mergeCell ref="A27:M27"/>
    <mergeCell ref="A28:B28"/>
    <mergeCell ref="C28:I28"/>
    <mergeCell ref="A16:M16"/>
    <mergeCell ref="A17:B17"/>
    <mergeCell ref="C17:I17"/>
    <mergeCell ref="A18:B18"/>
    <mergeCell ref="A13:B15"/>
    <mergeCell ref="C13:I15"/>
    <mergeCell ref="J13:K13"/>
    <mergeCell ref="L13:M13"/>
    <mergeCell ref="C18:I18"/>
    <mergeCell ref="J14:J15"/>
    <mergeCell ref="K14:K15"/>
    <mergeCell ref="L14:L15"/>
    <mergeCell ref="M14:M15"/>
    <mergeCell ref="A20:B20"/>
    <mergeCell ref="C20:I20"/>
    <mergeCell ref="A21:B21"/>
    <mergeCell ref="C21:I21"/>
    <mergeCell ref="A19:B19"/>
    <mergeCell ref="C19:I19"/>
    <mergeCell ref="A1:L1"/>
    <mergeCell ref="A2:L2"/>
    <mergeCell ref="A3:L3"/>
    <mergeCell ref="D5:E5"/>
    <mergeCell ref="A6:J6"/>
    <mergeCell ref="A7:C7"/>
    <mergeCell ref="D7:E7"/>
    <mergeCell ref="G7:H7"/>
    <mergeCell ref="A11:M11"/>
    <mergeCell ref="A12:M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IHAC</vt:lpstr>
      <vt:lpstr>CRONOGRAMA</vt:lpstr>
      <vt:lpstr>BDI SERVIÇOS</vt:lpstr>
      <vt:lpstr>ENCARGOS SOCIAIS</vt:lpstr>
      <vt:lpstr>'BDI SERVIÇOS'!Area_de_impressao</vt:lpstr>
      <vt:lpstr>CRONOGRAMA!Area_de_impressao</vt:lpstr>
      <vt:lpstr>'ENCARGOS SOCIAIS'!Area_de_impressao</vt:lpstr>
      <vt:lpstr>IHAC!Area_de_impressao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Inácio Antonio Alves dos Santos</dc:creator>
  <cp:lastModifiedBy>Marco Antônio</cp:lastModifiedBy>
  <cp:lastPrinted>2020-09-15T02:03:23Z</cp:lastPrinted>
  <dcterms:created xsi:type="dcterms:W3CDTF">2016-12-14T16:22:47Z</dcterms:created>
  <dcterms:modified xsi:type="dcterms:W3CDTF">2021-02-23T01:01:33Z</dcterms:modified>
</cp:coreProperties>
</file>